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9" activeTab="5"/>
  </bookViews>
  <sheets>
    <sheet name="Каяк М рез" sheetId="1" r:id="rId1"/>
    <sheet name="Каяк Ж рез" sheetId="2" r:id="rId2"/>
    <sheet name="ОКР Рез ЧЕМ И ПЕР" sheetId="3" r:id="rId3"/>
    <sheet name="4_КАТ рез" sheetId="4" r:id="rId4"/>
    <sheet name="2СМ_КАТ " sheetId="5" r:id="rId5"/>
    <sheet name="2М_КАТ" sheetId="6" r:id="rId6"/>
  </sheets>
  <definedNames>
    <definedName name="Excel_BuiltIn_Print_Area_1_1">#REF!</definedName>
    <definedName name="Excel_BuiltIn_Print_Area_11_1" localSheetId="1">'Каяк Ж рез'!$A$1:$AH$45</definedName>
    <definedName name="Excel_BuiltIn_Print_Area_11_1">#REF!</definedName>
    <definedName name="Excel_BuiltIn_Print_Area_41">#REF!</definedName>
    <definedName name="Excel_BuiltIn_Print_Area_4_1">#REF!</definedName>
    <definedName name="Excel_BuiltIn_Print_Area_4_4" localSheetId="2">'ОКР Рез ЧЕМ И ПЕР'!$A$1:$P$23</definedName>
    <definedName name="Excel_BuiltIn_Print_Area_4_4">#REF!</definedName>
    <definedName name="_xlnm.Print_Area" localSheetId="5">'2М_КАТ'!$A$1:$AE$26</definedName>
    <definedName name="_xlnm.Print_Area" localSheetId="4">'2СМ_КАТ '!$A$1:$AD$30</definedName>
    <definedName name="_xlnm.Print_Area" localSheetId="3">'4_КАТ рез'!$A$1:$AE$26</definedName>
    <definedName name="_xlnm.Print_Area" localSheetId="1">'Каяк Ж рез'!$A$1:$AH$44</definedName>
    <definedName name="_xlnm.Print_Area" localSheetId="0">'Каяк М рез'!$A$1:$AI$54</definedName>
    <definedName name="_xlnm.Print_Area" localSheetId="2">'ОКР Рез ЧЕМ И ПЕР'!$A$1:$P$37</definedName>
  </definedNames>
  <calcPr fullCalcOnLoad="1"/>
</workbook>
</file>

<file path=xl/sharedStrings.xml><?xml version="1.0" encoding="utf-8"?>
<sst xmlns="http://schemas.openxmlformats.org/spreadsheetml/2006/main" count="368" uniqueCount="158">
  <si>
    <t>Комсомольский район, Хабаровский край,р. Силинка</t>
  </si>
  <si>
    <t>№ п/п</t>
  </si>
  <si>
    <t>Пол</t>
  </si>
  <si>
    <t>М</t>
  </si>
  <si>
    <t>Ж</t>
  </si>
  <si>
    <t xml:space="preserve">_____________________________/ </t>
  </si>
  <si>
    <t>Ранг</t>
  </si>
  <si>
    <t>м</t>
  </si>
  <si>
    <t>ПРОТОКОЛ РЕЗУЛЬТАТОВ ОБЩЕКОМАНДНОГО ПЕРВЕНСТВА</t>
  </si>
  <si>
    <t>Команда (Фамилия, имя участника)</t>
  </si>
  <si>
    <t>Каяк</t>
  </si>
  <si>
    <t>Катамаран (2)</t>
  </si>
  <si>
    <t>Катамаран (4)</t>
  </si>
  <si>
    <t xml:space="preserve">Обще-командный рез-т </t>
  </si>
  <si>
    <t>СМ</t>
  </si>
  <si>
    <t>Место</t>
  </si>
  <si>
    <t>Баллы</t>
  </si>
  <si>
    <t xml:space="preserve">Гл.судья </t>
  </si>
  <si>
    <t xml:space="preserve">Гл.секретарь Чемпионата </t>
  </si>
  <si>
    <t>О.А.Щедрина С1К, г. Хабаровск</t>
  </si>
  <si>
    <t>№ участника</t>
  </si>
  <si>
    <t>РАНГ</t>
  </si>
  <si>
    <t>Год рождения</t>
  </si>
  <si>
    <t>Регион</t>
  </si>
  <si>
    <t>Штраф на воротах</t>
  </si>
  <si>
    <t>Сумма штрафа (бал)</t>
  </si>
  <si>
    <t>Штраф (мин)</t>
  </si>
  <si>
    <t>СТАРТ</t>
  </si>
  <si>
    <t>ФИНИШ</t>
  </si>
  <si>
    <t>Время прохождения дистанции (мин)</t>
  </si>
  <si>
    <t xml:space="preserve">Результат </t>
  </si>
  <si>
    <t>Хаб.край</t>
  </si>
  <si>
    <t>% от результата победителя</t>
  </si>
  <si>
    <t>Выполненный разряд</t>
  </si>
  <si>
    <t>овер</t>
  </si>
  <si>
    <t>Комитет по спорту Правительства Хабаровского края</t>
  </si>
  <si>
    <t>Открытый лично-командный   Чемпионат и Первенство Хабаровского края по спортивному туризму   ( дистанции - водные)</t>
  </si>
  <si>
    <t>город Хабаровск 1</t>
  </si>
  <si>
    <t>старт</t>
  </si>
  <si>
    <t xml:space="preserve">финиш </t>
  </si>
  <si>
    <t xml:space="preserve">Гл.секретарь </t>
  </si>
  <si>
    <t xml:space="preserve">город Хабаровск -1 </t>
  </si>
  <si>
    <t xml:space="preserve">город Хабаровск-2 </t>
  </si>
  <si>
    <t>Гл.секретарь</t>
  </si>
  <si>
    <t>1р-105%;2р-123%;3р-158%</t>
  </si>
  <si>
    <t>Безопасность</t>
  </si>
  <si>
    <t>Место командное</t>
  </si>
  <si>
    <t>Место  личное</t>
  </si>
  <si>
    <t>Денисенко Анна(3)</t>
  </si>
  <si>
    <t>Тимохин Валерий(1)</t>
  </si>
  <si>
    <t>Вольф Константин(1)</t>
  </si>
  <si>
    <t>Филатов Степан(1)</t>
  </si>
  <si>
    <t>Гусевская Екатерина(2)</t>
  </si>
  <si>
    <t>г. Комсомольск-на-Амуре "Пилигрим-1"</t>
  </si>
  <si>
    <t>г. Комсомольск-на-Амуре "Пилигрим" (Лично)</t>
  </si>
  <si>
    <t xml:space="preserve">24-27 мая 2012года                       </t>
  </si>
  <si>
    <t xml:space="preserve">г. Комсомольск-на-Амуре "Пилигрим-1" </t>
  </si>
  <si>
    <t xml:space="preserve">г. Комсомольск-на-Амуре "Пилигрим-2" </t>
  </si>
  <si>
    <t>Багаева Лиза(3),</t>
  </si>
  <si>
    <t>Тимохин Валерий(1),Склянчук Анна(3)</t>
  </si>
  <si>
    <t>г. Комсомольск-на-Амуре "Пилигрим-2"</t>
  </si>
  <si>
    <t>КГБУ "Хабаровский краевой центр спорта"</t>
  </si>
  <si>
    <t>24-27 мая 2012года</t>
  </si>
  <si>
    <t>Короткая Екатерина(2)</t>
  </si>
  <si>
    <t>Комсомольский муниципальный район-2"Азимут"</t>
  </si>
  <si>
    <t>Рейман Руслан(2)</t>
  </si>
  <si>
    <t>Минеев Алексей(1)</t>
  </si>
  <si>
    <t>Кошкина Кристина (1)</t>
  </si>
  <si>
    <t>Пучков Петр(3)</t>
  </si>
  <si>
    <t>Хабаровский муниципальный район1</t>
  </si>
  <si>
    <t>Орел Анастасия(1)</t>
  </si>
  <si>
    <t>Коновалова Ульяна(1)</t>
  </si>
  <si>
    <t>Хабаровский муниципальный район2</t>
  </si>
  <si>
    <t>Жарков Иван(3)</t>
  </si>
  <si>
    <t>Шестакова Дарья(3)</t>
  </si>
  <si>
    <t>Минеев Евгений (3)</t>
  </si>
  <si>
    <t>город Хабаровск -1  лично</t>
  </si>
  <si>
    <t xml:space="preserve"> Комсомольский муниципальный район 1</t>
  </si>
  <si>
    <t>Краморенко Михаил(2),</t>
  </si>
  <si>
    <t>Штин Артем(1)</t>
  </si>
  <si>
    <t>Евстропова Юлия (3)</t>
  </si>
  <si>
    <t>Иванченко Екатерина (2),</t>
  </si>
  <si>
    <t>Романова Юлия(2)</t>
  </si>
  <si>
    <t>г. Комсомольск-на-Амуре "Пилигрим-1"(Лично)</t>
  </si>
  <si>
    <t>Середняков Олег(1),</t>
  </si>
  <si>
    <t>Щербаков Алексей (б/р),</t>
  </si>
  <si>
    <t>Малых Константин(1),</t>
  </si>
  <si>
    <t>Куличенко Матвей(2),</t>
  </si>
  <si>
    <t>Комсомольский муниципальный район-1(лично)</t>
  </si>
  <si>
    <t>Жирюк Яна(3)</t>
  </si>
  <si>
    <t>г. Комсомольск-на-Амуре "Пилигрим-1" (лично)</t>
  </si>
  <si>
    <t>Казанцева Настя (3)</t>
  </si>
  <si>
    <t>Хабаровский муниципальный район2(лично)</t>
  </si>
  <si>
    <t>Щерба Настя (3)</t>
  </si>
  <si>
    <t>Хабаровский муниципальный район1(лично)</t>
  </si>
  <si>
    <t>Краморенко Павел(3),</t>
  </si>
  <si>
    <t>город Хабаровск -2  лично</t>
  </si>
  <si>
    <t>Кошкина Марина(3)</t>
  </si>
  <si>
    <t>Терехова Лиза(3)</t>
  </si>
  <si>
    <t>город Хабаровск -2 ( лично)</t>
  </si>
  <si>
    <t>Самохин Слава (3)</t>
  </si>
  <si>
    <t>Пискунов Леонид (3)</t>
  </si>
  <si>
    <t>Малых Виктор(3),</t>
  </si>
  <si>
    <t>Середняков Олег(1),Малых Константин(1),</t>
  </si>
  <si>
    <t>Минеев Алексей1),Стафик Роман (1)</t>
  </si>
  <si>
    <t>Дронов Николай(2),Байтурганов Эрик(2)</t>
  </si>
  <si>
    <t>Валехов Артем(3),Жарков Иван(3)</t>
  </si>
  <si>
    <t>,Карпенко Настя(б/р),Куличенко Матвей (3Ю</t>
  </si>
  <si>
    <t>Петров Игорь(3)(,Самохин Слава(3)</t>
  </si>
  <si>
    <t>Рейман Руслан(2),Баннов  Александр(2),</t>
  </si>
  <si>
    <t>Кошкина Кристина(1),Подугольникова Елена(1)</t>
  </si>
  <si>
    <t>Батьков Антон(2),Короткая Екатерина(2)</t>
  </si>
  <si>
    <t>Семенова Ольга(2),Коновалова Инна(1),</t>
  </si>
  <si>
    <t>Казанцева Настя (3),Шестакова Даша (3)</t>
  </si>
  <si>
    <t>Невин Владислав(3),Путинцева Ляна(3)</t>
  </si>
  <si>
    <t>Болотин Максим(3),Романова Юля(3)</t>
  </si>
  <si>
    <t>Комсомольский муниципальный район-2"Азимут"(лично)</t>
  </si>
  <si>
    <t>Баннов Саша(2)</t>
  </si>
  <si>
    <t>М.М.Непогодин, С I-кат., г. Хабаровск</t>
  </si>
  <si>
    <t>Вольф Константин(1),Тимохин Валерий(1),Середняков Олег(1),Малых Константин(1)</t>
  </si>
  <si>
    <t>Минеев Алексей(1)Стафик Роман(1),Самохин Валерий(2),Подугольникова Елена(1)</t>
  </si>
  <si>
    <t>Дронов Николай(2),Байтурганов Эрик(2),Семенова Ольга(2),Коновалова Инна(1)</t>
  </si>
  <si>
    <t>Валехов Артем (3)</t>
  </si>
  <si>
    <t>Вапехов Артем (3),Краморенко Наталья(3),Жарков Иван(3),Евстропова Юля(3)</t>
  </si>
  <si>
    <t>Денисенко Анна(3),Карпенко Настя(б/р),Дурнев Слава(б/р),Куличенко Матвей(3ю)</t>
  </si>
  <si>
    <t>Петров Игорь (3),</t>
  </si>
  <si>
    <t>Романова Юлия(2),Рейман Руслан(2),Баннов Александр(2),Путинцева Ляна(2)</t>
  </si>
  <si>
    <t>рез</t>
  </si>
  <si>
    <t>ов</t>
  </si>
  <si>
    <t>2</t>
  </si>
  <si>
    <t xml:space="preserve">Хабаровский муниципальный район -2 </t>
  </si>
  <si>
    <t xml:space="preserve"> Комсомольск-на-Амуре "Пилигрим-1" </t>
  </si>
  <si>
    <t xml:space="preserve">Комсомольский муниципальный район-2"Азимут" </t>
  </si>
  <si>
    <t>0вер</t>
  </si>
  <si>
    <t>Чемпионат</t>
  </si>
  <si>
    <t>Первенство</t>
  </si>
  <si>
    <t>1р-100%;2р-117%;3р-150%;</t>
  </si>
  <si>
    <t>Место личное</t>
  </si>
  <si>
    <t>Место командное(Чемпионат)</t>
  </si>
  <si>
    <t>Место командное(Первенство)</t>
  </si>
  <si>
    <t>Самохин Слава(3),Кошкина Марина(3),Петров Игорь (3),Терехова Лиза(3)</t>
  </si>
  <si>
    <t>Место личное(Чемпионат</t>
  </si>
  <si>
    <t>Место личное(Первенство</t>
  </si>
  <si>
    <t>Команда</t>
  </si>
  <si>
    <t>Квалификационный ранг дистанции 72 балла</t>
  </si>
  <si>
    <r>
      <t>Протокол соревнований на дистанции -</t>
    </r>
    <r>
      <rPr>
        <b/>
        <sz val="26"/>
        <rFont val="Arial"/>
        <family val="2"/>
      </rPr>
      <t xml:space="preserve"> водной-каяк</t>
    </r>
    <r>
      <rPr>
        <b/>
        <sz val="18"/>
        <rFont val="Arial"/>
        <family val="2"/>
      </rPr>
      <t xml:space="preserve"> ,3 класса, код ВРВС 0840151411Я
ЛИЧНЫЙ ЗАЧЕТ. ЖЕНЩИНЫ</t>
    </r>
  </si>
  <si>
    <r>
      <t xml:space="preserve">Протокол соревнований на дистанции - </t>
    </r>
    <r>
      <rPr>
        <b/>
        <sz val="24"/>
        <rFont val="Arial"/>
        <family val="2"/>
      </rPr>
      <t>водной-каяк</t>
    </r>
    <r>
      <rPr>
        <b/>
        <sz val="18"/>
        <rFont val="Arial"/>
        <family val="2"/>
      </rPr>
      <t xml:space="preserve"> ,3 класса, код ВРВС 0840151411Я
ЛИЧНЫЙ ЗАЧЕТ. МУЖИНЫ</t>
    </r>
  </si>
  <si>
    <t>Квалификационный ранг дистанции  102 балла</t>
  </si>
  <si>
    <r>
      <t>Протокол соревнований на дистанции -</t>
    </r>
    <r>
      <rPr>
        <b/>
        <sz val="28"/>
        <rFont val="Arial"/>
        <family val="2"/>
      </rPr>
      <t xml:space="preserve"> водной-катамаран -2</t>
    </r>
    <r>
      <rPr>
        <b/>
        <sz val="22"/>
        <rFont val="Arial"/>
        <family val="2"/>
      </rPr>
      <t xml:space="preserve">,3 класса, код ВРВС 0840181411Я
ЛИЧНЫЙ ЗАЧЕТ. МУЖЧИНЫ </t>
    </r>
  </si>
  <si>
    <t>Кузнецова Ольга(1),Щербаков Алексей (3),Батьков Антон(3),Филатов Степан(1)</t>
  </si>
  <si>
    <t>Филатов Степан(1),Бизюков Виталий(3)</t>
  </si>
  <si>
    <t>Квалификационный ранг дистанции  122балла</t>
  </si>
  <si>
    <t>Иванченко Екатерина(2),Кошкина Марина(3)</t>
  </si>
  <si>
    <r>
      <t>Протокол соревнований на дистанции -</t>
    </r>
    <r>
      <rPr>
        <b/>
        <sz val="22"/>
        <rFont val="Arial"/>
        <family val="2"/>
      </rPr>
      <t xml:space="preserve"> водной-катамаран- 2, </t>
    </r>
    <r>
      <rPr>
        <b/>
        <sz val="16"/>
        <rFont val="Arial"/>
        <family val="2"/>
      </rPr>
      <t>3 класса, код ВРВС 0840181411Я
ЛИЧНЫЙ ЗАЧЕТ. СМ</t>
    </r>
  </si>
  <si>
    <t xml:space="preserve"> Багаева Лиза(3),Онучин Вадим(3)</t>
  </si>
  <si>
    <t>Квалификационный ранг дистанции  112  баллов</t>
  </si>
  <si>
    <t>Квалификационный ранг дистанции  124балла</t>
  </si>
  <si>
    <r>
      <t xml:space="preserve">Протокол  соревнований на дистанции - </t>
    </r>
    <r>
      <rPr>
        <b/>
        <sz val="24"/>
        <rFont val="Arial"/>
        <family val="2"/>
      </rPr>
      <t>водной-катамаран -4,</t>
    </r>
    <r>
      <rPr>
        <b/>
        <sz val="16"/>
        <rFont val="Arial"/>
        <family val="2"/>
      </rPr>
      <t>3 класса, код ВРВС 0840191411Я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</si>
</sst>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0.0"/>
    <numFmt numFmtId="166" formatCode="hh:mm:ss"/>
    <numFmt numFmtId="167" formatCode="#"/>
    <numFmt numFmtId="168" formatCode="h:mm:ss;@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%"/>
  </numFmts>
  <fonts count="8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2"/>
      <name val="Bookman Old Style"/>
      <family val="1"/>
    </font>
    <font>
      <b/>
      <sz val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6"/>
      <name val="Arial Cyr"/>
      <family val="2"/>
    </font>
    <font>
      <u val="single"/>
      <sz val="10"/>
      <color indexed="12"/>
      <name val="Arial Cyr"/>
      <family val="2"/>
    </font>
    <font>
      <sz val="14"/>
      <name val="Arial Cyr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color indexed="10"/>
      <name val="Arial Narrow"/>
      <family val="2"/>
    </font>
    <font>
      <sz val="14"/>
      <color indexed="8"/>
      <name val="Arial Narrow"/>
      <family val="2"/>
    </font>
    <font>
      <sz val="12"/>
      <name val="Arial"/>
      <family val="2"/>
    </font>
    <font>
      <b/>
      <sz val="16"/>
      <name val="Arial Narrow"/>
      <family val="2"/>
    </font>
    <font>
      <sz val="16"/>
      <name val="Arial Narrow"/>
      <family val="2"/>
    </font>
    <font>
      <i/>
      <sz val="18"/>
      <name val="Arial Narrow"/>
      <family val="2"/>
    </font>
    <font>
      <sz val="18"/>
      <name val="Arial Narrow"/>
      <family val="2"/>
    </font>
    <font>
      <sz val="18"/>
      <color indexed="8"/>
      <name val="Arial Narrow"/>
      <family val="2"/>
    </font>
    <font>
      <sz val="18"/>
      <color indexed="10"/>
      <name val="Arial Narrow"/>
      <family val="2"/>
    </font>
    <font>
      <sz val="16"/>
      <color indexed="8"/>
      <name val="Arial Narrow"/>
      <family val="2"/>
    </font>
    <font>
      <sz val="18"/>
      <name val="Arial Cyr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2"/>
    </font>
    <font>
      <b/>
      <sz val="16"/>
      <name val="Arial Cyr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2"/>
      <color indexed="10"/>
      <name val="Arial Cyr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7.5"/>
      <color indexed="36"/>
      <name val="Arial Cyr"/>
      <family val="2"/>
    </font>
    <font>
      <i/>
      <sz val="16"/>
      <name val="Arial Narrow"/>
      <family val="2"/>
    </font>
    <font>
      <sz val="18"/>
      <name val="Arial"/>
      <family val="2"/>
    </font>
    <font>
      <sz val="20"/>
      <color indexed="8"/>
      <name val="Arial Narrow"/>
      <family val="2"/>
    </font>
    <font>
      <sz val="20"/>
      <name val="Arial Narrow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indexed="9"/>
      <name val="Arial Narrow"/>
      <family val="2"/>
    </font>
    <font>
      <sz val="20"/>
      <name val="Arial Cyr"/>
      <family val="2"/>
    </font>
    <font>
      <b/>
      <sz val="12"/>
      <color indexed="9"/>
      <name val="Arial Cyr"/>
      <family val="2"/>
    </font>
    <font>
      <b/>
      <sz val="10"/>
      <color indexed="9"/>
      <name val="Arial Cyr"/>
      <family val="2"/>
    </font>
    <font>
      <sz val="22"/>
      <name val="Arial Narrow"/>
      <family val="2"/>
    </font>
    <font>
      <sz val="22"/>
      <name val="Arial Cyr"/>
      <family val="2"/>
    </font>
    <font>
      <i/>
      <sz val="16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i/>
      <sz val="20"/>
      <name val="Arial Narrow"/>
      <family val="2"/>
    </font>
    <font>
      <i/>
      <sz val="18"/>
      <name val="Arial"/>
      <family val="2"/>
    </font>
    <font>
      <sz val="18"/>
      <color indexed="9"/>
      <name val="Arial Narrow"/>
      <family val="2"/>
    </font>
    <font>
      <i/>
      <sz val="18"/>
      <name val="Arial Cyr"/>
      <family val="0"/>
    </font>
    <font>
      <sz val="20"/>
      <name val="Bookman Old Style"/>
      <family val="1"/>
    </font>
    <font>
      <b/>
      <sz val="20"/>
      <name val="Arial Narrow"/>
      <family val="2"/>
    </font>
    <font>
      <b/>
      <sz val="20"/>
      <name val="Arial Cyr"/>
      <family val="2"/>
    </font>
    <font>
      <b/>
      <sz val="26"/>
      <name val="Arial"/>
      <family val="2"/>
    </font>
    <font>
      <b/>
      <sz val="24"/>
      <name val="Arial"/>
      <family val="2"/>
    </font>
    <font>
      <b/>
      <sz val="2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16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68">
    <xf numFmtId="0" fontId="0" fillId="0" borderId="0" xfId="0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Alignment="1">
      <alignment horizontal="right"/>
    </xf>
    <xf numFmtId="0" fontId="19" fillId="0" borderId="0" xfId="0" applyFont="1" applyFill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/>
    </xf>
    <xf numFmtId="167" fontId="40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68" fontId="29" fillId="0" borderId="0" xfId="0" applyNumberFormat="1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horizontal="center" vertical="center"/>
    </xf>
    <xf numFmtId="168" fontId="30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>
      <alignment vertical="center" wrapText="1"/>
    </xf>
    <xf numFmtId="1" fontId="32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168" fontId="34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0" fontId="29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1" fontId="22" fillId="0" borderId="12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/>
    </xf>
    <xf numFmtId="1" fontId="22" fillId="0" borderId="11" xfId="0" applyNumberFormat="1" applyFont="1" applyFill="1" applyBorder="1" applyAlignment="1">
      <alignment horizontal="center" vertical="center" wrapText="1"/>
    </xf>
    <xf numFmtId="1" fontId="22" fillId="0" borderId="14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vertical="center" textRotation="90" wrapText="1"/>
    </xf>
    <xf numFmtId="0" fontId="19" fillId="0" borderId="0" xfId="0" applyFont="1" applyFill="1" applyBorder="1" applyAlignment="1">
      <alignment vertical="center" textRotation="90" wrapText="1"/>
    </xf>
    <xf numFmtId="1" fontId="22" fillId="0" borderId="0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168" fontId="28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168" fontId="23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1" fontId="28" fillId="0" borderId="0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  <xf numFmtId="0" fontId="22" fillId="22" borderId="0" xfId="0" applyNumberFormat="1" applyFont="1" applyFill="1" applyBorder="1" applyAlignment="1">
      <alignment horizontal="left" vertical="center" wrapText="1"/>
    </xf>
    <xf numFmtId="1" fontId="28" fillId="0" borderId="15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58" fillId="0" borderId="0" xfId="53" applyFont="1" applyFill="1" applyAlignment="1">
      <alignment horizontal="left" vertical="center"/>
      <protection/>
    </xf>
    <xf numFmtId="0" fontId="34" fillId="0" borderId="0" xfId="0" applyNumberFormat="1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168" fontId="34" fillId="0" borderId="21" xfId="0" applyNumberFormat="1" applyFont="1" applyFill="1" applyBorder="1" applyAlignment="1">
      <alignment horizontal="center" vertical="center"/>
    </xf>
    <xf numFmtId="168" fontId="34" fillId="0" borderId="16" xfId="0" applyNumberFormat="1" applyFont="1" applyFill="1" applyBorder="1" applyAlignment="1">
      <alignment horizontal="center" vertical="center"/>
    </xf>
    <xf numFmtId="168" fontId="34" fillId="0" borderId="25" xfId="0" applyNumberFormat="1" applyFont="1" applyFill="1" applyBorder="1" applyAlignment="1">
      <alignment horizontal="center" vertical="center"/>
    </xf>
    <xf numFmtId="168" fontId="34" fillId="0" borderId="26" xfId="0" applyNumberFormat="1" applyFont="1" applyFill="1" applyBorder="1" applyAlignment="1">
      <alignment horizontal="center" vertical="center"/>
    </xf>
    <xf numFmtId="1" fontId="60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168" fontId="36" fillId="0" borderId="12" xfId="0" applyNumberFormat="1" applyFont="1" applyFill="1" applyBorder="1" applyAlignment="1">
      <alignment horizontal="center" vertical="center"/>
    </xf>
    <xf numFmtId="168" fontId="36" fillId="0" borderId="27" xfId="0" applyNumberFormat="1" applyFont="1" applyFill="1" applyBorder="1" applyAlignment="1">
      <alignment horizontal="center" vertical="center"/>
    </xf>
    <xf numFmtId="1" fontId="36" fillId="0" borderId="12" xfId="0" applyNumberFormat="1" applyFont="1" applyFill="1" applyBorder="1" applyAlignment="1">
      <alignment horizontal="center" vertical="center"/>
    </xf>
    <xf numFmtId="168" fontId="36" fillId="0" borderId="11" xfId="0" applyNumberFormat="1" applyFont="1" applyFill="1" applyBorder="1" applyAlignment="1">
      <alignment horizontal="center" vertical="center"/>
    </xf>
    <xf numFmtId="1" fontId="36" fillId="0" borderId="11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1" fontId="34" fillId="0" borderId="12" xfId="0" applyNumberFormat="1" applyFont="1" applyFill="1" applyBorder="1" applyAlignment="1">
      <alignment horizontal="center" vertical="center"/>
    </xf>
    <xf numFmtId="1" fontId="34" fillId="0" borderId="11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46" fillId="0" borderId="25" xfId="0" applyFont="1" applyFill="1" applyBorder="1" applyAlignment="1">
      <alignment horizontal="left" vertical="center" wrapText="1"/>
    </xf>
    <xf numFmtId="168" fontId="36" fillId="0" borderId="28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/>
    </xf>
    <xf numFmtId="0" fontId="54" fillId="0" borderId="0" xfId="53" applyFont="1" applyFill="1" applyAlignment="1">
      <alignment horizontal="left" vertical="center"/>
      <protection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vertical="top"/>
    </xf>
    <xf numFmtId="1" fontId="56" fillId="0" borderId="12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top"/>
    </xf>
    <xf numFmtId="0" fontId="25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/>
    </xf>
    <xf numFmtId="168" fontId="33" fillId="0" borderId="0" xfId="0" applyNumberFormat="1" applyFont="1" applyFill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horizontal="left" vertical="center" wrapText="1"/>
    </xf>
    <xf numFmtId="2" fontId="34" fillId="0" borderId="14" xfId="0" applyNumberFormat="1" applyFont="1" applyFill="1" applyBorder="1" applyAlignment="1">
      <alignment horizontal="center"/>
    </xf>
    <xf numFmtId="2" fontId="34" fillId="0" borderId="11" xfId="0" applyNumberFormat="1" applyFont="1" applyFill="1" applyBorder="1" applyAlignment="1">
      <alignment horizontal="center"/>
    </xf>
    <xf numFmtId="2" fontId="34" fillId="0" borderId="14" xfId="0" applyNumberFormat="1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left" vertical="center" wrapText="1"/>
    </xf>
    <xf numFmtId="49" fontId="36" fillId="0" borderId="0" xfId="0" applyNumberFormat="1" applyFont="1" applyFill="1" applyBorder="1" applyAlignment="1">
      <alignment vertical="center" wrapText="1"/>
    </xf>
    <xf numFmtId="0" fontId="36" fillId="0" borderId="0" xfId="0" applyFont="1" applyFill="1" applyAlignment="1">
      <alignment horizontal="left" vertical="center"/>
    </xf>
    <xf numFmtId="0" fontId="40" fillId="0" borderId="0" xfId="0" applyFont="1" applyFill="1" applyAlignment="1">
      <alignment/>
    </xf>
    <xf numFmtId="0" fontId="34" fillId="0" borderId="17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168" fontId="34" fillId="0" borderId="17" xfId="0" applyNumberFormat="1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/>
    </xf>
    <xf numFmtId="0" fontId="33" fillId="0" borderId="35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2" fontId="34" fillId="0" borderId="23" xfId="0" applyNumberFormat="1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1" fontId="33" fillId="0" borderId="12" xfId="0" applyNumberFormat="1" applyFont="1" applyFill="1" applyBorder="1" applyAlignment="1">
      <alignment horizontal="center" vertical="center"/>
    </xf>
    <xf numFmtId="1" fontId="34" fillId="0" borderId="23" xfId="0" applyNumberFormat="1" applyFont="1" applyFill="1" applyBorder="1" applyAlignment="1">
      <alignment horizontal="center" vertical="center"/>
    </xf>
    <xf numFmtId="10" fontId="34" fillId="0" borderId="14" xfId="0" applyNumberFormat="1" applyFont="1" applyFill="1" applyBorder="1" applyAlignment="1">
      <alignment horizontal="center" vertical="center"/>
    </xf>
    <xf numFmtId="10" fontId="34" fillId="0" borderId="11" xfId="0" applyNumberFormat="1" applyFont="1" applyFill="1" applyBorder="1" applyAlignment="1">
      <alignment horizontal="center" vertical="center"/>
    </xf>
    <xf numFmtId="1" fontId="34" fillId="0" borderId="14" xfId="0" applyNumberFormat="1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49" fontId="34" fillId="0" borderId="31" xfId="0" applyNumberFormat="1" applyFont="1" applyFill="1" applyBorder="1" applyAlignment="1">
      <alignment horizontal="center" vertical="center" wrapText="1"/>
    </xf>
    <xf numFmtId="1" fontId="34" fillId="0" borderId="11" xfId="0" applyNumberFormat="1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0" fontId="34" fillId="0" borderId="11" xfId="0" applyNumberFormat="1" applyFont="1" applyFill="1" applyBorder="1" applyAlignment="1">
      <alignment horizontal="center" vertical="center" wrapText="1"/>
    </xf>
    <xf numFmtId="1" fontId="36" fillId="0" borderId="29" xfId="0" applyNumberFormat="1" applyFont="1" applyFill="1" applyBorder="1" applyAlignment="1">
      <alignment horizontal="center" vertical="center"/>
    </xf>
    <xf numFmtId="1" fontId="36" fillId="0" borderId="38" xfId="0" applyNumberFormat="1" applyFont="1" applyFill="1" applyBorder="1" applyAlignment="1">
      <alignment horizontal="center" vertical="center"/>
    </xf>
    <xf numFmtId="1" fontId="36" fillId="0" borderId="14" xfId="0" applyNumberFormat="1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10" fontId="36" fillId="0" borderId="12" xfId="0" applyNumberFormat="1" applyFont="1" applyFill="1" applyBorder="1" applyAlignment="1">
      <alignment horizontal="center" vertical="center"/>
    </xf>
    <xf numFmtId="1" fontId="36" fillId="0" borderId="19" xfId="0" applyNumberFormat="1" applyFont="1" applyFill="1" applyBorder="1" applyAlignment="1">
      <alignment horizontal="center" vertical="center"/>
    </xf>
    <xf numFmtId="1" fontId="36" fillId="0" borderId="2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36" fillId="0" borderId="14" xfId="0" applyFont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1" fontId="67" fillId="0" borderId="12" xfId="0" applyNumberFormat="1" applyFont="1" applyFill="1" applyBorder="1" applyAlignment="1">
      <alignment horizontal="center" vertical="center" wrapText="1"/>
    </xf>
    <xf numFmtId="1" fontId="67" fillId="0" borderId="11" xfId="0" applyNumberFormat="1" applyFont="1" applyFill="1" applyBorder="1" applyAlignment="1">
      <alignment horizontal="center" vertical="center" wrapText="1"/>
    </xf>
    <xf numFmtId="1" fontId="67" fillId="0" borderId="39" xfId="0" applyNumberFormat="1" applyFont="1" applyFill="1" applyBorder="1" applyAlignment="1">
      <alignment horizontal="center" vertical="center" wrapText="1"/>
    </xf>
    <xf numFmtId="1" fontId="67" fillId="0" borderId="14" xfId="0" applyNumberFormat="1" applyFont="1" applyFill="1" applyBorder="1" applyAlignment="1">
      <alignment horizontal="center" vertical="center" wrapText="1"/>
    </xf>
    <xf numFmtId="168" fontId="3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56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2" fillId="0" borderId="40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34" fillId="0" borderId="41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center" vertical="center"/>
    </xf>
    <xf numFmtId="168" fontId="34" fillId="0" borderId="19" xfId="0" applyNumberFormat="1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10" fontId="34" fillId="0" borderId="12" xfId="0" applyNumberFormat="1" applyFont="1" applyFill="1" applyBorder="1" applyAlignment="1">
      <alignment horizontal="center" vertical="center"/>
    </xf>
    <xf numFmtId="168" fontId="34" fillId="0" borderId="30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/>
    </xf>
    <xf numFmtId="1" fontId="58" fillId="0" borderId="11" xfId="0" applyNumberFormat="1" applyFont="1" applyFill="1" applyBorder="1" applyAlignment="1">
      <alignment horizontal="center" vertical="center" wrapText="1"/>
    </xf>
    <xf numFmtId="1" fontId="58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/>
    </xf>
    <xf numFmtId="0" fontId="59" fillId="0" borderId="0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left" vertical="center" wrapText="1"/>
    </xf>
    <xf numFmtId="168" fontId="34" fillId="0" borderId="16" xfId="0" applyNumberFormat="1" applyFont="1" applyFill="1" applyBorder="1" applyAlignment="1">
      <alignment vertical="center"/>
    </xf>
    <xf numFmtId="168" fontId="36" fillId="0" borderId="19" xfId="0" applyNumberFormat="1" applyFont="1" applyFill="1" applyBorder="1" applyAlignment="1">
      <alignment horizontal="center" vertical="center"/>
    </xf>
    <xf numFmtId="168" fontId="34" fillId="0" borderId="21" xfId="0" applyNumberFormat="1" applyFont="1" applyFill="1" applyBorder="1" applyAlignment="1">
      <alignment vertical="center"/>
    </xf>
    <xf numFmtId="168" fontId="34" fillId="0" borderId="17" xfId="0" applyNumberFormat="1" applyFont="1" applyFill="1" applyBorder="1" applyAlignment="1">
      <alignment vertical="center"/>
    </xf>
    <xf numFmtId="168" fontId="34" fillId="0" borderId="19" xfId="0" applyNumberFormat="1" applyFont="1" applyFill="1" applyBorder="1" applyAlignment="1">
      <alignment vertical="center"/>
    </xf>
    <xf numFmtId="0" fontId="25" fillId="0" borderId="19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10" fontId="34" fillId="0" borderId="42" xfId="0" applyNumberFormat="1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168" fontId="36" fillId="0" borderId="16" xfId="0" applyNumberFormat="1" applyFont="1" applyFill="1" applyBorder="1" applyAlignment="1">
      <alignment vertical="center"/>
    </xf>
    <xf numFmtId="0" fontId="36" fillId="0" borderId="0" xfId="0" applyFont="1" applyFill="1" applyAlignment="1">
      <alignment/>
    </xf>
    <xf numFmtId="0" fontId="35" fillId="0" borderId="16" xfId="0" applyFont="1" applyFill="1" applyBorder="1" applyAlignment="1">
      <alignment horizontal="left" vertical="center" wrapText="1"/>
    </xf>
    <xf numFmtId="168" fontId="36" fillId="0" borderId="16" xfId="0" applyNumberFormat="1" applyFont="1" applyFill="1" applyBorder="1" applyAlignment="1">
      <alignment horizontal="center" vertical="center"/>
    </xf>
    <xf numFmtId="0" fontId="35" fillId="0" borderId="19" xfId="0" applyNumberFormat="1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5" fillId="0" borderId="21" xfId="0" applyNumberFormat="1" applyFont="1" applyFill="1" applyBorder="1" applyAlignment="1">
      <alignment horizontal="left" vertical="center" wrapText="1"/>
    </xf>
    <xf numFmtId="0" fontId="34" fillId="0" borderId="21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left" vertical="center" wrapText="1"/>
    </xf>
    <xf numFmtId="0" fontId="35" fillId="0" borderId="21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left" vertical="center"/>
    </xf>
    <xf numFmtId="168" fontId="36" fillId="0" borderId="21" xfId="0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left" vertical="center" wrapText="1"/>
    </xf>
    <xf numFmtId="168" fontId="36" fillId="0" borderId="17" xfId="0" applyNumberFormat="1" applyFont="1" applyFill="1" applyBorder="1" applyAlignment="1">
      <alignment horizontal="center" vertical="center"/>
    </xf>
    <xf numFmtId="0" fontId="35" fillId="0" borderId="16" xfId="0" applyNumberFormat="1" applyFont="1" applyFill="1" applyBorder="1" applyAlignment="1">
      <alignment horizontal="left" vertical="center" wrapText="1"/>
    </xf>
    <xf numFmtId="168" fontId="38" fillId="0" borderId="17" xfId="0" applyNumberFormat="1" applyFont="1" applyFill="1" applyBorder="1" applyAlignment="1">
      <alignment horizontal="center" vertical="center"/>
    </xf>
    <xf numFmtId="49" fontId="34" fillId="0" borderId="19" xfId="0" applyNumberFormat="1" applyFont="1" applyFill="1" applyBorder="1" applyAlignment="1">
      <alignment horizontal="left" vertical="center" wrapText="1"/>
    </xf>
    <xf numFmtId="49" fontId="34" fillId="0" borderId="19" xfId="0" applyNumberFormat="1" applyFont="1" applyFill="1" applyBorder="1" applyAlignment="1">
      <alignment horizontal="center" vertical="center" wrapText="1"/>
    </xf>
    <xf numFmtId="0" fontId="35" fillId="0" borderId="16" xfId="0" applyNumberFormat="1" applyFont="1" applyFill="1" applyBorder="1" applyAlignment="1">
      <alignment vertical="center" wrapText="1"/>
    </xf>
    <xf numFmtId="0" fontId="35" fillId="0" borderId="19" xfId="0" applyNumberFormat="1" applyFont="1" applyFill="1" applyBorder="1" applyAlignment="1">
      <alignment vertical="center" wrapText="1"/>
    </xf>
    <xf numFmtId="0" fontId="35" fillId="0" borderId="21" xfId="0" applyNumberFormat="1" applyFont="1" applyFill="1" applyBorder="1" applyAlignment="1">
      <alignment vertical="center" wrapText="1"/>
    </xf>
    <xf numFmtId="168" fontId="36" fillId="25" borderId="21" xfId="0" applyNumberFormat="1" applyFont="1" applyFill="1" applyBorder="1" applyAlignment="1">
      <alignment horizontal="center" vertical="center"/>
    </xf>
    <xf numFmtId="168" fontId="36" fillId="25" borderId="16" xfId="0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168" fontId="36" fillId="0" borderId="15" xfId="0" applyNumberFormat="1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1" fontId="36" fillId="0" borderId="13" xfId="0" applyNumberFormat="1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center" vertical="center"/>
    </xf>
    <xf numFmtId="0" fontId="70" fillId="24" borderId="33" xfId="0" applyNumberFormat="1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70" fillId="24" borderId="25" xfId="0" applyFont="1" applyFill="1" applyBorder="1" applyAlignment="1">
      <alignment horizontal="left" vertical="center" wrapText="1"/>
    </xf>
    <xf numFmtId="0" fontId="70" fillId="0" borderId="12" xfId="0" applyNumberFormat="1" applyFont="1" applyFill="1" applyBorder="1" applyAlignment="1">
      <alignment horizontal="left" vertical="center" wrapText="1"/>
    </xf>
    <xf numFmtId="0" fontId="56" fillId="0" borderId="0" xfId="0" applyFont="1" applyAlignment="1">
      <alignment/>
    </xf>
    <xf numFmtId="0" fontId="70" fillId="0" borderId="15" xfId="0" applyFont="1" applyFill="1" applyBorder="1" applyAlignment="1">
      <alignment horizontal="left" vertical="center" wrapText="1"/>
    </xf>
    <xf numFmtId="0" fontId="56" fillId="0" borderId="22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left" vertical="center" wrapText="1"/>
    </xf>
    <xf numFmtId="0" fontId="56" fillId="0" borderId="40" xfId="0" applyFont="1" applyFill="1" applyBorder="1" applyAlignment="1">
      <alignment horizontal="center" vertical="center"/>
    </xf>
    <xf numFmtId="1" fontId="34" fillId="0" borderId="40" xfId="0" applyNumberFormat="1" applyFont="1" applyFill="1" applyBorder="1" applyAlignment="1">
      <alignment horizontal="center" vertical="center"/>
    </xf>
    <xf numFmtId="1" fontId="34" fillId="0" borderId="45" xfId="0" applyNumberFormat="1" applyFont="1" applyFill="1" applyBorder="1" applyAlignment="1">
      <alignment horizontal="center" vertical="center"/>
    </xf>
    <xf numFmtId="168" fontId="36" fillId="0" borderId="13" xfId="0" applyNumberFormat="1" applyFont="1" applyFill="1" applyBorder="1" applyAlignment="1">
      <alignment horizontal="center" vertical="center"/>
    </xf>
    <xf numFmtId="168" fontId="36" fillId="0" borderId="16" xfId="0" applyNumberFormat="1" applyFont="1" applyFill="1" applyBorder="1" applyAlignment="1">
      <alignment horizontal="center" vertical="center" wrapText="1"/>
    </xf>
    <xf numFmtId="168" fontId="36" fillId="0" borderId="46" xfId="0" applyNumberFormat="1" applyFont="1" applyFill="1" applyBorder="1" applyAlignment="1">
      <alignment horizontal="center" vertical="center" wrapText="1"/>
    </xf>
    <xf numFmtId="168" fontId="36" fillId="0" borderId="47" xfId="0" applyNumberFormat="1" applyFont="1" applyFill="1" applyBorder="1" applyAlignment="1">
      <alignment horizontal="center" vertical="center" wrapText="1"/>
    </xf>
    <xf numFmtId="168" fontId="36" fillId="0" borderId="21" xfId="0" applyNumberFormat="1" applyFont="1" applyFill="1" applyBorder="1" applyAlignment="1">
      <alignment horizontal="center" vertical="center" wrapText="1"/>
    </xf>
    <xf numFmtId="168" fontId="36" fillId="0" borderId="48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72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vertical="center" wrapText="1"/>
    </xf>
    <xf numFmtId="0" fontId="72" fillId="0" borderId="0" xfId="0" applyNumberFormat="1" applyFont="1" applyFill="1" applyBorder="1" applyAlignment="1">
      <alignment horizontal="left" vertical="center" wrapText="1"/>
    </xf>
    <xf numFmtId="49" fontId="72" fillId="0" borderId="0" xfId="0" applyNumberFormat="1" applyFont="1" applyFill="1" applyBorder="1" applyAlignment="1">
      <alignment vertical="center" wrapText="1"/>
    </xf>
    <xf numFmtId="0" fontId="72" fillId="0" borderId="0" xfId="0" applyFont="1" applyFill="1" applyBorder="1" applyAlignment="1">
      <alignment horizontal="left" vertical="top"/>
    </xf>
    <xf numFmtId="0" fontId="72" fillId="0" borderId="0" xfId="0" applyFont="1" applyFill="1" applyBorder="1" applyAlignment="1">
      <alignment horizontal="center" vertical="center"/>
    </xf>
    <xf numFmtId="10" fontId="72" fillId="0" borderId="12" xfId="0" applyNumberFormat="1" applyFont="1" applyFill="1" applyBorder="1" applyAlignment="1">
      <alignment horizontal="center" vertical="center"/>
    </xf>
    <xf numFmtId="168" fontId="36" fillId="0" borderId="49" xfId="0" applyNumberFormat="1" applyFont="1" applyFill="1" applyBorder="1" applyAlignment="1">
      <alignment horizontal="center" vertical="center"/>
    </xf>
    <xf numFmtId="168" fontId="36" fillId="25" borderId="12" xfId="0" applyNumberFormat="1" applyFont="1" applyFill="1" applyBorder="1" applyAlignment="1">
      <alignment horizontal="center" vertical="center"/>
    </xf>
    <xf numFmtId="168" fontId="36" fillId="25" borderId="27" xfId="0" applyNumberFormat="1" applyFont="1" applyFill="1" applyBorder="1" applyAlignment="1">
      <alignment horizontal="center" vertical="center"/>
    </xf>
    <xf numFmtId="168" fontId="36" fillId="0" borderId="50" xfId="0" applyNumberFormat="1" applyFont="1" applyFill="1" applyBorder="1" applyAlignment="1">
      <alignment horizontal="center" vertical="center" wrapText="1"/>
    </xf>
    <xf numFmtId="168" fontId="36" fillId="25" borderId="48" xfId="0" applyNumberFormat="1" applyFont="1" applyFill="1" applyBorder="1" applyAlignment="1">
      <alignment horizontal="center" vertical="center"/>
    </xf>
    <xf numFmtId="168" fontId="36" fillId="0" borderId="49" xfId="0" applyNumberFormat="1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/>
    </xf>
    <xf numFmtId="168" fontId="36" fillId="0" borderId="51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70" fillId="0" borderId="10" xfId="0" applyNumberFormat="1" applyFont="1" applyFill="1" applyBorder="1" applyAlignment="1">
      <alignment horizontal="left" vertical="center" wrapText="1"/>
    </xf>
    <xf numFmtId="0" fontId="70" fillId="0" borderId="0" xfId="0" applyFont="1" applyFill="1" applyAlignment="1">
      <alignment horizontal="left" vertical="center" wrapText="1"/>
    </xf>
    <xf numFmtId="0" fontId="49" fillId="24" borderId="0" xfId="0" applyFont="1" applyFill="1" applyBorder="1" applyAlignment="1">
      <alignment vertical="center" wrapText="1"/>
    </xf>
    <xf numFmtId="0" fontId="69" fillId="24" borderId="0" xfId="0" applyFont="1" applyFill="1" applyBorder="1" applyAlignment="1">
      <alignment horizontal="left" vertical="center" wrapText="1"/>
    </xf>
    <xf numFmtId="1" fontId="33" fillId="0" borderId="43" xfId="0" applyNumberFormat="1" applyFont="1" applyFill="1" applyBorder="1" applyAlignment="1">
      <alignment horizontal="center" vertical="center"/>
    </xf>
    <xf numFmtId="168" fontId="36" fillId="0" borderId="52" xfId="0" applyNumberFormat="1" applyFont="1" applyFill="1" applyBorder="1" applyAlignment="1">
      <alignment horizontal="center" vertical="center"/>
    </xf>
    <xf numFmtId="168" fontId="36" fillId="0" borderId="44" xfId="0" applyNumberFormat="1" applyFont="1" applyFill="1" applyBorder="1" applyAlignment="1">
      <alignment horizontal="center" vertical="center"/>
    </xf>
    <xf numFmtId="168" fontId="36" fillId="0" borderId="53" xfId="0" applyNumberFormat="1" applyFont="1" applyFill="1" applyBorder="1" applyAlignment="1">
      <alignment horizontal="center" vertical="center"/>
    </xf>
    <xf numFmtId="166" fontId="34" fillId="0" borderId="13" xfId="0" applyNumberFormat="1" applyFont="1" applyFill="1" applyBorder="1" applyAlignment="1">
      <alignment horizontal="center" vertical="center"/>
    </xf>
    <xf numFmtId="166" fontId="34" fillId="0" borderId="38" xfId="0" applyNumberFormat="1" applyFont="1" applyFill="1" applyBorder="1" applyAlignment="1">
      <alignment horizontal="center" vertical="center"/>
    </xf>
    <xf numFmtId="166" fontId="34" fillId="0" borderId="54" xfId="0" applyNumberFormat="1" applyFont="1" applyFill="1" applyBorder="1" applyAlignment="1">
      <alignment horizontal="center" vertical="center"/>
    </xf>
    <xf numFmtId="166" fontId="34" fillId="0" borderId="29" xfId="0" applyNumberFormat="1" applyFont="1" applyFill="1" applyBorder="1" applyAlignment="1">
      <alignment horizontal="center" vertical="center"/>
    </xf>
    <xf numFmtId="166" fontId="34" fillId="0" borderId="55" xfId="0" applyNumberFormat="1" applyFont="1" applyFill="1" applyBorder="1" applyAlignment="1">
      <alignment horizontal="center" vertical="center"/>
    </xf>
    <xf numFmtId="166" fontId="34" fillId="0" borderId="43" xfId="0" applyNumberFormat="1" applyFont="1" applyFill="1" applyBorder="1" applyAlignment="1">
      <alignment horizontal="center" vertical="center"/>
    </xf>
    <xf numFmtId="0" fontId="35" fillId="0" borderId="17" xfId="0" applyNumberFormat="1" applyFont="1" applyFill="1" applyBorder="1" applyAlignment="1">
      <alignment vertical="center" wrapText="1"/>
    </xf>
    <xf numFmtId="1" fontId="36" fillId="0" borderId="17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vertical="center" wrapText="1"/>
    </xf>
    <xf numFmtId="0" fontId="49" fillId="0" borderId="0" xfId="0" applyNumberFormat="1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56" fillId="24" borderId="16" xfId="0" applyFont="1" applyFill="1" applyBorder="1" applyAlignment="1">
      <alignment vertical="center"/>
    </xf>
    <xf numFmtId="0" fontId="55" fillId="0" borderId="28" xfId="0" applyFont="1" applyFill="1" applyBorder="1" applyAlignment="1">
      <alignment vertical="center"/>
    </xf>
    <xf numFmtId="0" fontId="70" fillId="0" borderId="28" xfId="0" applyFont="1" applyFill="1" applyBorder="1" applyAlignment="1">
      <alignment horizontal="left" vertical="center" wrapText="1"/>
    </xf>
    <xf numFmtId="0" fontId="70" fillId="24" borderId="16" xfId="0" applyFont="1" applyFill="1" applyBorder="1" applyAlignment="1">
      <alignment horizontal="left" vertical="center" wrapText="1"/>
    </xf>
    <xf numFmtId="0" fontId="66" fillId="24" borderId="25" xfId="0" applyFont="1" applyFill="1" applyBorder="1" applyAlignment="1">
      <alignment horizontal="left" vertical="center" wrapText="1"/>
    </xf>
    <xf numFmtId="0" fontId="70" fillId="24" borderId="56" xfId="0" applyNumberFormat="1" applyFont="1" applyFill="1" applyBorder="1" applyAlignment="1">
      <alignment horizontal="left" vertical="center" wrapText="1"/>
    </xf>
    <xf numFmtId="49" fontId="29" fillId="0" borderId="27" xfId="0" applyNumberFormat="1" applyFont="1" applyFill="1" applyBorder="1" applyAlignment="1">
      <alignment vertical="center" wrapText="1"/>
    </xf>
    <xf numFmtId="0" fontId="31" fillId="0" borderId="23" xfId="0" applyFont="1" applyBorder="1" applyAlignment="1">
      <alignment horizontal="center"/>
    </xf>
    <xf numFmtId="0" fontId="36" fillId="0" borderId="13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25" xfId="0" applyNumberFormat="1" applyFont="1" applyFill="1" applyBorder="1" applyAlignment="1">
      <alignment horizontal="center" vertical="center" wrapText="1"/>
    </xf>
    <xf numFmtId="0" fontId="34" fillId="0" borderId="23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0" fontId="35" fillId="24" borderId="25" xfId="0" applyFont="1" applyFill="1" applyBorder="1" applyAlignment="1">
      <alignment horizontal="left" vertical="center" wrapText="1"/>
    </xf>
    <xf numFmtId="0" fontId="71" fillId="0" borderId="12" xfId="0" applyNumberFormat="1" applyFont="1" applyFill="1" applyBorder="1" applyAlignment="1">
      <alignment vertical="center" wrapText="1"/>
    </xf>
    <xf numFmtId="0" fontId="73" fillId="0" borderId="12" xfId="0" applyFont="1" applyBorder="1" applyAlignment="1">
      <alignment vertical="center" wrapText="1"/>
    </xf>
    <xf numFmtId="0" fontId="71" fillId="0" borderId="15" xfId="0" applyNumberFormat="1" applyFont="1" applyFill="1" applyBorder="1" applyAlignment="1">
      <alignment vertical="center" wrapText="1"/>
    </xf>
    <xf numFmtId="0" fontId="71" fillId="24" borderId="25" xfId="0" applyFont="1" applyFill="1" applyBorder="1" applyAlignment="1">
      <alignment vertical="center" wrapText="1"/>
    </xf>
    <xf numFmtId="0" fontId="54" fillId="24" borderId="12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0" fontId="71" fillId="0" borderId="19" xfId="0" applyFont="1" applyFill="1" applyBorder="1" applyAlignment="1">
      <alignment vertical="center" wrapText="1"/>
    </xf>
    <xf numFmtId="0" fontId="57" fillId="0" borderId="19" xfId="0" applyFont="1" applyFill="1" applyBorder="1" applyAlignment="1">
      <alignment horizontal="left" vertical="center" wrapText="1"/>
    </xf>
    <xf numFmtId="0" fontId="71" fillId="0" borderId="21" xfId="0" applyFont="1" applyFill="1" applyBorder="1" applyAlignment="1">
      <alignment vertical="center" wrapText="1"/>
    </xf>
    <xf numFmtId="0" fontId="36" fillId="0" borderId="21" xfId="0" applyFont="1" applyFill="1" applyBorder="1" applyAlignment="1">
      <alignment horizontal="center" vertical="center"/>
    </xf>
    <xf numFmtId="0" fontId="71" fillId="0" borderId="19" xfId="0" applyNumberFormat="1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left" vertical="center" wrapText="1"/>
    </xf>
    <xf numFmtId="1" fontId="36" fillId="0" borderId="21" xfId="0" applyNumberFormat="1" applyFont="1" applyFill="1" applyBorder="1" applyAlignment="1">
      <alignment horizontal="center" vertical="center" wrapText="1"/>
    </xf>
    <xf numFmtId="0" fontId="71" fillId="0" borderId="21" xfId="0" applyNumberFormat="1" applyFont="1" applyFill="1" applyBorder="1" applyAlignment="1">
      <alignment vertical="center" wrapText="1"/>
    </xf>
    <xf numFmtId="0" fontId="36" fillId="0" borderId="19" xfId="0" applyFont="1" applyFill="1" applyBorder="1" applyAlignment="1">
      <alignment horizontal="left" vertical="center" wrapText="1"/>
    </xf>
    <xf numFmtId="1" fontId="36" fillId="0" borderId="16" xfId="0" applyNumberFormat="1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left" vertical="center" wrapText="1"/>
    </xf>
    <xf numFmtId="0" fontId="71" fillId="0" borderId="17" xfId="0" applyFont="1" applyFill="1" applyBorder="1" applyAlignment="1">
      <alignment vertical="center" wrapText="1"/>
    </xf>
    <xf numFmtId="0" fontId="71" fillId="0" borderId="19" xfId="0" applyFont="1" applyFill="1" applyBorder="1" applyAlignment="1">
      <alignment horizontal="left" vertical="center" wrapText="1"/>
    </xf>
    <xf numFmtId="0" fontId="71" fillId="0" borderId="16" xfId="0" applyFont="1" applyFill="1" applyBorder="1" applyAlignment="1">
      <alignment vertical="center" wrapText="1"/>
    </xf>
    <xf numFmtId="0" fontId="36" fillId="0" borderId="19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 wrapText="1"/>
    </xf>
    <xf numFmtId="1" fontId="36" fillId="0" borderId="52" xfId="0" applyNumberFormat="1" applyFont="1" applyFill="1" applyBorder="1" applyAlignment="1">
      <alignment horizontal="center" vertical="center"/>
    </xf>
    <xf numFmtId="168" fontId="36" fillId="0" borderId="19" xfId="0" applyNumberFormat="1" applyFont="1" applyFill="1" applyBorder="1" applyAlignment="1">
      <alignment vertical="center"/>
    </xf>
    <xf numFmtId="168" fontId="36" fillId="0" borderId="21" xfId="0" applyNumberFormat="1" applyFont="1" applyFill="1" applyBorder="1" applyAlignment="1">
      <alignment vertical="center"/>
    </xf>
    <xf numFmtId="21" fontId="36" fillId="0" borderId="21" xfId="0" applyNumberFormat="1" applyFont="1" applyFill="1" applyBorder="1" applyAlignment="1">
      <alignment horizontal="center" vertical="center"/>
    </xf>
    <xf numFmtId="168" fontId="36" fillId="0" borderId="17" xfId="0" applyNumberFormat="1" applyFont="1" applyFill="1" applyBorder="1" applyAlignment="1">
      <alignment vertical="center"/>
    </xf>
    <xf numFmtId="2" fontId="34" fillId="0" borderId="29" xfId="0" applyNumberFormat="1" applyFont="1" applyFill="1" applyBorder="1" applyAlignment="1">
      <alignment horizontal="center"/>
    </xf>
    <xf numFmtId="0" fontId="34" fillId="0" borderId="57" xfId="0" applyFont="1" applyFill="1" applyBorder="1" applyAlignment="1">
      <alignment horizontal="center" vertical="center" wrapText="1"/>
    </xf>
    <xf numFmtId="0" fontId="33" fillId="0" borderId="58" xfId="0" applyFont="1" applyFill="1" applyBorder="1" applyAlignment="1">
      <alignment horizontal="center" vertical="center"/>
    </xf>
    <xf numFmtId="1" fontId="36" fillId="0" borderId="59" xfId="0" applyNumberFormat="1" applyFont="1" applyFill="1" applyBorder="1" applyAlignment="1">
      <alignment horizontal="center" vertical="center"/>
    </xf>
    <xf numFmtId="1" fontId="36" fillId="0" borderId="43" xfId="0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1" fontId="75" fillId="0" borderId="10" xfId="0" applyNumberFormat="1" applyFont="1" applyFill="1" applyBorder="1" applyAlignment="1">
      <alignment horizontal="center" vertical="center"/>
    </xf>
    <xf numFmtId="1" fontId="76" fillId="0" borderId="10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5" fillId="0" borderId="22" xfId="0" applyFont="1" applyFill="1" applyBorder="1" applyAlignment="1">
      <alignment horizontal="center" vertical="center"/>
    </xf>
    <xf numFmtId="1" fontId="75" fillId="0" borderId="22" xfId="0" applyNumberFormat="1" applyFont="1" applyFill="1" applyBorder="1" applyAlignment="1">
      <alignment horizontal="center" vertical="center"/>
    </xf>
    <xf numFmtId="0" fontId="75" fillId="0" borderId="24" xfId="0" applyFont="1" applyFill="1" applyBorder="1" applyAlignment="1">
      <alignment horizontal="center" vertical="center"/>
    </xf>
    <xf numFmtId="1" fontId="75" fillId="0" borderId="24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/>
    </xf>
    <xf numFmtId="1" fontId="56" fillId="0" borderId="60" xfId="0" applyNumberFormat="1" applyFont="1" applyFill="1" applyBorder="1" applyAlignment="1">
      <alignment horizontal="center" vertical="center"/>
    </xf>
    <xf numFmtId="1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1" fontId="56" fillId="0" borderId="22" xfId="0" applyNumberFormat="1" applyFont="1" applyFill="1" applyBorder="1" applyAlignment="1">
      <alignment horizontal="center" vertical="center"/>
    </xf>
    <xf numFmtId="1" fontId="56" fillId="0" borderId="61" xfId="0" applyNumberFormat="1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1" fontId="56" fillId="0" borderId="24" xfId="0" applyNumberFormat="1" applyFont="1" applyFill="1" applyBorder="1" applyAlignment="1">
      <alignment horizontal="center" vertical="center"/>
    </xf>
    <xf numFmtId="0" fontId="0" fillId="0" borderId="62" xfId="0" applyFill="1" applyBorder="1" applyAlignment="1">
      <alignment/>
    </xf>
    <xf numFmtId="10" fontId="27" fillId="0" borderId="12" xfId="0" applyNumberFormat="1" applyFont="1" applyFill="1" applyBorder="1" applyAlignment="1">
      <alignment horizontal="center" vertical="center"/>
    </xf>
    <xf numFmtId="10" fontId="27" fillId="0" borderId="15" xfId="0" applyNumberFormat="1" applyFont="1" applyFill="1" applyBorder="1" applyAlignment="1">
      <alignment horizontal="center" vertical="center"/>
    </xf>
    <xf numFmtId="10" fontId="27" fillId="0" borderId="23" xfId="0" applyNumberFormat="1" applyFont="1" applyFill="1" applyBorder="1" applyAlignment="1">
      <alignment horizontal="center" vertical="center"/>
    </xf>
    <xf numFmtId="0" fontId="36" fillId="0" borderId="16" xfId="0" applyNumberFormat="1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center" vertical="center"/>
    </xf>
    <xf numFmtId="1" fontId="36" fillId="0" borderId="41" xfId="0" applyNumberFormat="1" applyFont="1" applyFill="1" applyBorder="1" applyAlignment="1">
      <alignment horizontal="center" vertical="center"/>
    </xf>
    <xf numFmtId="10" fontId="27" fillId="0" borderId="22" xfId="0" applyNumberFormat="1" applyFont="1" applyFill="1" applyBorder="1" applyAlignment="1">
      <alignment horizontal="center" vertical="center"/>
    </xf>
    <xf numFmtId="1" fontId="36" fillId="0" borderId="35" xfId="0" applyNumberFormat="1" applyFont="1" applyFill="1" applyBorder="1" applyAlignment="1">
      <alignment horizontal="center" vertical="center"/>
    </xf>
    <xf numFmtId="10" fontId="27" fillId="0" borderId="34" xfId="0" applyNumberFormat="1" applyFont="1" applyFill="1" applyBorder="1" applyAlignment="1">
      <alignment horizontal="center" vertical="center"/>
    </xf>
    <xf numFmtId="1" fontId="56" fillId="0" borderId="36" xfId="0" applyNumberFormat="1" applyFont="1" applyFill="1" applyBorder="1" applyAlignment="1">
      <alignment horizontal="center" vertical="center"/>
    </xf>
    <xf numFmtId="1" fontId="56" fillId="0" borderId="37" xfId="0" applyNumberFormat="1" applyFont="1" applyFill="1" applyBorder="1" applyAlignment="1">
      <alignment horizontal="center" vertical="center"/>
    </xf>
    <xf numFmtId="168" fontId="36" fillId="25" borderId="19" xfId="0" applyNumberFormat="1" applyFont="1" applyFill="1" applyBorder="1" applyAlignment="1">
      <alignment horizontal="center" vertical="center"/>
    </xf>
    <xf numFmtId="1" fontId="36" fillId="0" borderId="55" xfId="0" applyNumberFormat="1" applyFont="1" applyFill="1" applyBorder="1" applyAlignment="1">
      <alignment horizontal="center" vertical="center"/>
    </xf>
    <xf numFmtId="1" fontId="36" fillId="0" borderId="63" xfId="0" applyNumberFormat="1" applyFont="1" applyFill="1" applyBorder="1" applyAlignment="1">
      <alignment horizontal="center" vertical="center"/>
    </xf>
    <xf numFmtId="0" fontId="56" fillId="0" borderId="36" xfId="0" applyFont="1" applyFill="1" applyBorder="1" applyAlignment="1">
      <alignment horizontal="center" vertical="center" wrapText="1"/>
    </xf>
    <xf numFmtId="0" fontId="56" fillId="0" borderId="37" xfId="0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center" vertical="center"/>
    </xf>
    <xf numFmtId="1" fontId="36" fillId="0" borderId="64" xfId="0" applyNumberFormat="1" applyFont="1" applyFill="1" applyBorder="1" applyAlignment="1">
      <alignment horizontal="center" vertical="center"/>
    </xf>
    <xf numFmtId="10" fontId="27" fillId="0" borderId="21" xfId="0" applyNumberFormat="1" applyFont="1" applyFill="1" applyBorder="1" applyAlignment="1">
      <alignment horizontal="center" vertical="center"/>
    </xf>
    <xf numFmtId="1" fontId="56" fillId="0" borderId="65" xfId="0" applyNumberFormat="1" applyFont="1" applyFill="1" applyBorder="1" applyAlignment="1">
      <alignment horizontal="center" vertical="center"/>
    </xf>
    <xf numFmtId="10" fontId="27" fillId="0" borderId="19" xfId="0" applyNumberFormat="1" applyFont="1" applyFill="1" applyBorder="1" applyAlignment="1">
      <alignment horizontal="center" vertical="center"/>
    </xf>
    <xf numFmtId="1" fontId="56" fillId="0" borderId="66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49" fontId="36" fillId="0" borderId="19" xfId="0" applyNumberFormat="1" applyFont="1" applyFill="1" applyBorder="1" applyAlignment="1">
      <alignment horizontal="left" vertical="center" wrapText="1"/>
    </xf>
    <xf numFmtId="0" fontId="71" fillId="0" borderId="17" xfId="0" applyNumberFormat="1" applyFont="1" applyFill="1" applyBorder="1" applyAlignment="1">
      <alignment vertical="center" wrapText="1"/>
    </xf>
    <xf numFmtId="0" fontId="37" fillId="0" borderId="17" xfId="0" applyFont="1" applyFill="1" applyBorder="1" applyAlignment="1">
      <alignment horizontal="center" vertical="center"/>
    </xf>
    <xf numFmtId="1" fontId="36" fillId="0" borderId="53" xfId="0" applyNumberFormat="1" applyFont="1" applyFill="1" applyBorder="1" applyAlignment="1">
      <alignment horizontal="center" vertical="center"/>
    </xf>
    <xf numFmtId="10" fontId="27" fillId="0" borderId="17" xfId="0" applyNumberFormat="1" applyFont="1" applyFill="1" applyBorder="1" applyAlignment="1">
      <alignment horizontal="center" vertical="center"/>
    </xf>
    <xf numFmtId="0" fontId="0" fillId="0" borderId="67" xfId="0" applyFont="1" applyFill="1" applyBorder="1" applyAlignment="1">
      <alignment/>
    </xf>
    <xf numFmtId="10" fontId="19" fillId="0" borderId="19" xfId="0" applyNumberFormat="1" applyFont="1" applyFill="1" applyBorder="1" applyAlignment="1">
      <alignment vertical="center"/>
    </xf>
    <xf numFmtId="10" fontId="19" fillId="0" borderId="21" xfId="0" applyNumberFormat="1" applyFont="1" applyFill="1" applyBorder="1" applyAlignment="1">
      <alignment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left" vertical="center"/>
    </xf>
    <xf numFmtId="0" fontId="65" fillId="0" borderId="0" xfId="0" applyFont="1" applyFill="1" applyAlignment="1">
      <alignment/>
    </xf>
    <xf numFmtId="0" fontId="64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/>
    </xf>
    <xf numFmtId="168" fontId="36" fillId="0" borderId="1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168" fontId="34" fillId="0" borderId="33" xfId="0" applyNumberFormat="1" applyFont="1" applyFill="1" applyBorder="1" applyAlignment="1">
      <alignment horizontal="center" vertical="center"/>
    </xf>
    <xf numFmtId="168" fontId="34" fillId="0" borderId="69" xfId="0" applyNumberFormat="1" applyFont="1" applyFill="1" applyBorder="1" applyAlignment="1">
      <alignment horizontal="center" vertical="center"/>
    </xf>
    <xf numFmtId="1" fontId="58" fillId="0" borderId="23" xfId="0" applyNumberFormat="1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vertical="center" wrapText="1"/>
    </xf>
    <xf numFmtId="0" fontId="34" fillId="0" borderId="27" xfId="0" applyFont="1" applyFill="1" applyBorder="1" applyAlignment="1">
      <alignment horizontal="center" vertical="center"/>
    </xf>
    <xf numFmtId="168" fontId="36" fillId="0" borderId="23" xfId="0" applyNumberFormat="1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70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56" fillId="0" borderId="47" xfId="0" applyFont="1" applyFill="1" applyBorder="1" applyAlignment="1">
      <alignment horizontal="center" vertical="center"/>
    </xf>
    <xf numFmtId="168" fontId="36" fillId="25" borderId="44" xfId="0" applyNumberFormat="1" applyFont="1" applyFill="1" applyBorder="1" applyAlignment="1">
      <alignment horizontal="center" vertical="center"/>
    </xf>
    <xf numFmtId="168" fontId="36" fillId="25" borderId="71" xfId="0" applyNumberFormat="1" applyFont="1" applyFill="1" applyBorder="1" applyAlignment="1">
      <alignment horizontal="center" vertical="center"/>
    </xf>
    <xf numFmtId="10" fontId="27" fillId="0" borderId="28" xfId="0" applyNumberFormat="1" applyFont="1" applyFill="1" applyBorder="1" applyAlignment="1">
      <alignment horizontal="center" vertical="center"/>
    </xf>
    <xf numFmtId="168" fontId="36" fillId="25" borderId="52" xfId="0" applyNumberFormat="1" applyFont="1" applyFill="1" applyBorder="1" applyAlignment="1">
      <alignment horizontal="center" vertical="center"/>
    </xf>
    <xf numFmtId="168" fontId="36" fillId="0" borderId="26" xfId="0" applyNumberFormat="1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10" fontId="36" fillId="0" borderId="11" xfId="0" applyNumberFormat="1" applyFont="1" applyFill="1" applyBorder="1" applyAlignment="1">
      <alignment horizontal="center" vertical="center"/>
    </xf>
    <xf numFmtId="168" fontId="36" fillId="0" borderId="25" xfId="0" applyNumberFormat="1" applyFont="1" applyFill="1" applyBorder="1" applyAlignment="1">
      <alignment horizontal="center" vertical="center"/>
    </xf>
    <xf numFmtId="168" fontId="36" fillId="25" borderId="53" xfId="0" applyNumberFormat="1" applyFont="1" applyFill="1" applyBorder="1" applyAlignment="1">
      <alignment horizontal="center" vertical="center"/>
    </xf>
    <xf numFmtId="166" fontId="34" fillId="0" borderId="41" xfId="0" applyNumberFormat="1" applyFont="1" applyFill="1" applyBorder="1" applyAlignment="1">
      <alignment horizontal="center" vertical="center"/>
    </xf>
    <xf numFmtId="2" fontId="34" fillId="0" borderId="19" xfId="0" applyNumberFormat="1" applyFont="1" applyFill="1" applyBorder="1" applyAlignment="1">
      <alignment horizontal="center" vertical="center"/>
    </xf>
    <xf numFmtId="0" fontId="34" fillId="0" borderId="66" xfId="0" applyFont="1" applyFill="1" applyBorder="1" applyAlignment="1">
      <alignment horizontal="center" vertical="center"/>
    </xf>
    <xf numFmtId="166" fontId="34" fillId="0" borderId="21" xfId="0" applyNumberFormat="1" applyFont="1" applyFill="1" applyBorder="1" applyAlignment="1">
      <alignment horizontal="center" vertical="center"/>
    </xf>
    <xf numFmtId="2" fontId="34" fillId="0" borderId="21" xfId="0" applyNumberFormat="1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53" fillId="0" borderId="19" xfId="0" applyNumberFormat="1" applyFont="1" applyFill="1" applyBorder="1" applyAlignment="1">
      <alignment vertical="center" wrapText="1"/>
    </xf>
    <xf numFmtId="49" fontId="59" fillId="0" borderId="19" xfId="0" applyNumberFormat="1" applyFont="1" applyFill="1" applyBorder="1" applyAlignment="1">
      <alignment horizontal="left" vertical="center" wrapText="1"/>
    </xf>
    <xf numFmtId="49" fontId="59" fillId="0" borderId="19" xfId="0" applyNumberFormat="1" applyFont="1" applyFill="1" applyBorder="1" applyAlignment="1">
      <alignment horizontal="center" vertical="center" wrapText="1"/>
    </xf>
    <xf numFmtId="0" fontId="53" fillId="0" borderId="21" xfId="0" applyNumberFormat="1" applyFont="1" applyFill="1" applyBorder="1" applyAlignment="1">
      <alignment vertical="center" wrapText="1"/>
    </xf>
    <xf numFmtId="49" fontId="59" fillId="0" borderId="21" xfId="0" applyNumberFormat="1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34" fillId="0" borderId="19" xfId="0" applyNumberFormat="1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horizontal="left" vertical="center" wrapText="1"/>
    </xf>
    <xf numFmtId="0" fontId="34" fillId="0" borderId="21" xfId="0" applyNumberFormat="1" applyFont="1" applyFill="1" applyBorder="1" applyAlignment="1">
      <alignment horizontal="left" vertical="center" wrapText="1"/>
    </xf>
    <xf numFmtId="166" fontId="34" fillId="0" borderId="19" xfId="0" applyNumberFormat="1" applyFont="1" applyFill="1" applyBorder="1" applyAlignment="1">
      <alignment horizontal="center" vertical="center"/>
    </xf>
    <xf numFmtId="2" fontId="34" fillId="0" borderId="19" xfId="0" applyNumberFormat="1" applyFont="1" applyFill="1" applyBorder="1" applyAlignment="1">
      <alignment horizontal="center"/>
    </xf>
    <xf numFmtId="2" fontId="34" fillId="0" borderId="21" xfId="0" applyNumberFormat="1" applyFont="1" applyFill="1" applyBorder="1" applyAlignment="1">
      <alignment horizontal="center"/>
    </xf>
    <xf numFmtId="1" fontId="56" fillId="0" borderId="72" xfId="0" applyNumberFormat="1" applyFont="1" applyFill="1" applyBorder="1" applyAlignment="1">
      <alignment horizontal="center" vertical="center"/>
    </xf>
    <xf numFmtId="1" fontId="56" fillId="0" borderId="73" xfId="0" applyNumberFormat="1" applyFont="1" applyFill="1" applyBorder="1" applyAlignment="1">
      <alignment horizontal="center" vertical="center"/>
    </xf>
    <xf numFmtId="10" fontId="27" fillId="0" borderId="47" xfId="0" applyNumberFormat="1" applyFont="1" applyFill="1" applyBorder="1" applyAlignment="1">
      <alignment horizontal="center" vertical="center"/>
    </xf>
    <xf numFmtId="10" fontId="27" fillId="0" borderId="48" xfId="0" applyNumberFormat="1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left" vertical="center" wrapText="1"/>
    </xf>
    <xf numFmtId="2" fontId="36" fillId="0" borderId="11" xfId="0" applyNumberFormat="1" applyFont="1" applyFill="1" applyBorder="1" applyAlignment="1">
      <alignment horizontal="center" vertical="center"/>
    </xf>
    <xf numFmtId="2" fontId="36" fillId="0" borderId="12" xfId="0" applyNumberFormat="1" applyFont="1" applyFill="1" applyBorder="1" applyAlignment="1">
      <alignment horizontal="center" vertical="center"/>
    </xf>
    <xf numFmtId="2" fontId="36" fillId="0" borderId="12" xfId="0" applyNumberFormat="1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2" fontId="36" fillId="0" borderId="31" xfId="0" applyNumberFormat="1" applyFont="1" applyFill="1" applyBorder="1" applyAlignment="1">
      <alignment horizontal="center" vertical="center"/>
    </xf>
    <xf numFmtId="2" fontId="36" fillId="0" borderId="16" xfId="0" applyNumberFormat="1" applyFont="1" applyFill="1" applyBorder="1" applyAlignment="1">
      <alignment horizontal="center" vertical="center"/>
    </xf>
    <xf numFmtId="2" fontId="36" fillId="0" borderId="23" xfId="0" applyNumberFormat="1" applyFont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71" fillId="24" borderId="16" xfId="0" applyFont="1" applyFill="1" applyBorder="1" applyAlignment="1">
      <alignment vertical="center" wrapText="1"/>
    </xf>
    <xf numFmtId="0" fontId="25" fillId="0" borderId="23" xfId="0" applyFont="1" applyFill="1" applyBorder="1" applyAlignment="1">
      <alignment horizontal="center" vertical="center"/>
    </xf>
    <xf numFmtId="1" fontId="36" fillId="0" borderId="40" xfId="0" applyNumberFormat="1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175" fontId="25" fillId="0" borderId="31" xfId="0" applyNumberFormat="1" applyFont="1" applyBorder="1" applyAlignment="1">
      <alignment vertical="center"/>
    </xf>
    <xf numFmtId="175" fontId="25" fillId="0" borderId="16" xfId="0" applyNumberFormat="1" applyFont="1" applyBorder="1" applyAlignment="1">
      <alignment vertical="center"/>
    </xf>
    <xf numFmtId="168" fontId="36" fillId="0" borderId="75" xfId="0" applyNumberFormat="1" applyFont="1" applyFill="1" applyBorder="1" applyAlignment="1">
      <alignment horizontal="center" vertical="center"/>
    </xf>
    <xf numFmtId="168" fontId="36" fillId="0" borderId="76" xfId="0" applyNumberFormat="1" applyFont="1" applyFill="1" applyBorder="1" applyAlignment="1">
      <alignment horizontal="center" vertical="center"/>
    </xf>
    <xf numFmtId="168" fontId="36" fillId="0" borderId="33" xfId="0" applyNumberFormat="1" applyFont="1" applyFill="1" applyBorder="1" applyAlignment="1">
      <alignment horizontal="center" vertical="center"/>
    </xf>
    <xf numFmtId="168" fontId="36" fillId="0" borderId="31" xfId="0" applyNumberFormat="1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56" fillId="0" borderId="68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/>
    </xf>
    <xf numFmtId="175" fontId="34" fillId="0" borderId="33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35" fillId="0" borderId="74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/>
    </xf>
    <xf numFmtId="168" fontId="36" fillId="0" borderId="0" xfId="0" applyNumberFormat="1" applyFont="1" applyFill="1" applyAlignment="1">
      <alignment horizontal="center" vertical="center"/>
    </xf>
    <xf numFmtId="168" fontId="36" fillId="0" borderId="62" xfId="0" applyNumberFormat="1" applyFont="1" applyFill="1" applyBorder="1" applyAlignment="1">
      <alignment horizontal="center" vertical="center"/>
    </xf>
    <xf numFmtId="168" fontId="36" fillId="0" borderId="77" xfId="0" applyNumberFormat="1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10" fontId="72" fillId="0" borderId="25" xfId="0" applyNumberFormat="1" applyFont="1" applyFill="1" applyBorder="1" applyAlignment="1">
      <alignment horizontal="center" vertical="center"/>
    </xf>
    <xf numFmtId="0" fontId="40" fillId="0" borderId="76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10" fontId="72" fillId="0" borderId="13" xfId="0" applyNumberFormat="1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1" fontId="22" fillId="0" borderId="23" xfId="0" applyNumberFormat="1" applyFont="1" applyFill="1" applyBorder="1" applyAlignment="1">
      <alignment horizontal="center" vertical="center" wrapText="1"/>
    </xf>
    <xf numFmtId="1" fontId="34" fillId="0" borderId="21" xfId="0" applyNumberFormat="1" applyFont="1" applyFill="1" applyBorder="1" applyAlignment="1">
      <alignment horizontal="center" vertical="center"/>
    </xf>
    <xf numFmtId="0" fontId="71" fillId="0" borderId="78" xfId="0" applyFont="1" applyFill="1" applyBorder="1" applyAlignment="1">
      <alignment vertical="center" wrapText="1"/>
    </xf>
    <xf numFmtId="1" fontId="34" fillId="0" borderId="16" xfId="0" applyNumberFormat="1" applyFont="1" applyFill="1" applyBorder="1" applyAlignment="1">
      <alignment horizontal="center" vertical="center"/>
    </xf>
    <xf numFmtId="0" fontId="71" fillId="0" borderId="74" xfId="0" applyFont="1" applyFill="1" applyBorder="1" applyAlignment="1">
      <alignment vertical="center" wrapText="1"/>
    </xf>
    <xf numFmtId="1" fontId="36" fillId="0" borderId="39" xfId="0" applyNumberFormat="1" applyFont="1" applyFill="1" applyBorder="1" applyAlignment="1">
      <alignment horizontal="center" vertical="center"/>
    </xf>
    <xf numFmtId="1" fontId="36" fillId="0" borderId="45" xfId="0" applyNumberFormat="1" applyFont="1" applyFill="1" applyBorder="1" applyAlignment="1">
      <alignment horizontal="center" vertical="center"/>
    </xf>
    <xf numFmtId="10" fontId="34" fillId="0" borderId="16" xfId="0" applyNumberFormat="1" applyFont="1" applyFill="1" applyBorder="1" applyAlignment="1">
      <alignment horizontal="center" vertical="center"/>
    </xf>
    <xf numFmtId="10" fontId="34" fillId="0" borderId="23" xfId="0" applyNumberFormat="1" applyFont="1" applyFill="1" applyBorder="1" applyAlignment="1">
      <alignment horizontal="center" vertical="center"/>
    </xf>
    <xf numFmtId="10" fontId="34" fillId="0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0" fillId="0" borderId="22" xfId="0" applyNumberFormat="1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7" fillId="0" borderId="79" xfId="0" applyFont="1" applyFill="1" applyBorder="1" applyAlignment="1">
      <alignment horizontal="center" vertical="center" textRotation="90" wrapText="1"/>
    </xf>
    <xf numFmtId="0" fontId="27" fillId="0" borderId="74" xfId="0" applyFont="1" applyFill="1" applyBorder="1" applyAlignment="1">
      <alignment horizontal="center" vertical="center" textRotation="90" wrapText="1"/>
    </xf>
    <xf numFmtId="0" fontId="58" fillId="0" borderId="22" xfId="53" applyFont="1" applyFill="1" applyBorder="1" applyAlignment="1">
      <alignment horizontal="center" textRotation="90" wrapText="1"/>
      <protection/>
    </xf>
    <xf numFmtId="0" fontId="58" fillId="0" borderId="23" xfId="53" applyFont="1" applyFill="1" applyBorder="1" applyAlignment="1">
      <alignment horizontal="center" textRotation="90" wrapText="1"/>
      <protection/>
    </xf>
    <xf numFmtId="0" fontId="27" fillId="0" borderId="24" xfId="0" applyFont="1" applyFill="1" applyBorder="1" applyAlignment="1">
      <alignment horizontal="center" vertical="center" textRotation="90" wrapText="1"/>
    </xf>
    <xf numFmtId="0" fontId="27" fillId="0" borderId="21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2" fillId="0" borderId="80" xfId="53" applyFont="1" applyFill="1" applyBorder="1" applyAlignment="1">
      <alignment horizontal="center" textRotation="90" wrapText="1"/>
      <protection/>
    </xf>
    <xf numFmtId="0" fontId="32" fillId="0" borderId="23" xfId="53" applyFont="1" applyFill="1" applyBorder="1" applyAlignment="1">
      <alignment horizontal="center" textRotation="90" wrapText="1"/>
      <protection/>
    </xf>
    <xf numFmtId="0" fontId="32" fillId="0" borderId="81" xfId="53" applyFont="1" applyFill="1" applyBorder="1" applyAlignment="1">
      <alignment horizontal="center" textRotation="90" wrapText="1"/>
      <protection/>
    </xf>
    <xf numFmtId="0" fontId="32" fillId="0" borderId="37" xfId="53" applyFont="1" applyFill="1" applyBorder="1" applyAlignment="1">
      <alignment horizontal="center" textRotation="90" wrapText="1"/>
      <protection/>
    </xf>
    <xf numFmtId="0" fontId="25" fillId="0" borderId="82" xfId="0" applyFont="1" applyFill="1" applyBorder="1" applyAlignment="1">
      <alignment horizontal="center" vertical="center" textRotation="90" wrapText="1"/>
    </xf>
    <xf numFmtId="0" fontId="25" fillId="0" borderId="74" xfId="0" applyFont="1" applyFill="1" applyBorder="1" applyAlignment="1">
      <alignment horizontal="center" vertical="center" textRotation="90" wrapText="1"/>
    </xf>
    <xf numFmtId="0" fontId="34" fillId="0" borderId="8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 wrapText="1"/>
    </xf>
    <xf numFmtId="0" fontId="34" fillId="0" borderId="84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34" fillId="0" borderId="85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6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textRotation="90" wrapText="1"/>
    </xf>
    <xf numFmtId="0" fontId="19" fillId="0" borderId="24" xfId="0" applyFont="1" applyBorder="1" applyAlignment="1">
      <alignment horizontal="center" vertical="center" textRotation="90" wrapText="1"/>
    </xf>
    <xf numFmtId="0" fontId="32" fillId="0" borderId="24" xfId="53" applyFont="1" applyFill="1" applyBorder="1" applyAlignment="1">
      <alignment horizontal="center" textRotation="90" wrapText="1"/>
      <protection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0" fontId="25" fillId="0" borderId="80" xfId="0" applyFont="1" applyFill="1" applyBorder="1" applyAlignment="1">
      <alignment horizontal="center" vertical="center" textRotation="90" wrapText="1"/>
    </xf>
    <xf numFmtId="0" fontId="25" fillId="0" borderId="23" xfId="0" applyFont="1" applyFill="1" applyBorder="1" applyAlignment="1">
      <alignment horizontal="center" vertical="center" textRotation="90" wrapText="1"/>
    </xf>
    <xf numFmtId="0" fontId="25" fillId="0" borderId="86" xfId="0" applyFont="1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88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89" xfId="0" applyFont="1" applyFill="1" applyBorder="1" applyAlignment="1">
      <alignment horizontal="center" vertical="center" textRotation="90" wrapText="1"/>
    </xf>
    <xf numFmtId="0" fontId="25" fillId="0" borderId="49" xfId="0" applyFont="1" applyFill="1" applyBorder="1" applyAlignment="1">
      <alignment horizontal="center" vertical="center" textRotation="90" wrapText="1"/>
    </xf>
    <xf numFmtId="0" fontId="32" fillId="0" borderId="27" xfId="53" applyFont="1" applyFill="1" applyBorder="1" applyAlignment="1">
      <alignment horizontal="center" textRotation="90" wrapText="1"/>
      <protection/>
    </xf>
    <xf numFmtId="0" fontId="32" fillId="0" borderId="90" xfId="53" applyFont="1" applyFill="1" applyBorder="1" applyAlignment="1">
      <alignment horizontal="center" textRotation="90" wrapText="1"/>
      <protection/>
    </xf>
    <xf numFmtId="0" fontId="25" fillId="0" borderId="80" xfId="0" applyFont="1" applyBorder="1" applyAlignment="1">
      <alignment horizontal="center" vertical="center" textRotation="90" wrapText="1"/>
    </xf>
    <xf numFmtId="0" fontId="25" fillId="0" borderId="23" xfId="0" applyFont="1" applyBorder="1" applyAlignment="1">
      <alignment horizontal="center" vertical="center" textRotation="90" wrapText="1"/>
    </xf>
    <xf numFmtId="0" fontId="25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textRotation="90" wrapText="1"/>
    </xf>
    <xf numFmtId="0" fontId="68" fillId="0" borderId="0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58" fillId="0" borderId="24" xfId="53" applyFont="1" applyFill="1" applyBorder="1" applyAlignment="1">
      <alignment horizont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K57"/>
  <sheetViews>
    <sheetView view="pageBreakPreview" zoomScale="50" zoomScaleNormal="70" zoomScaleSheetLayoutView="50" zoomScalePageLayoutView="0" workbookViewId="0" topLeftCell="A28">
      <selection activeCell="H53" sqref="H53"/>
    </sheetView>
  </sheetViews>
  <sheetFormatPr defaultColWidth="9.00390625" defaultRowHeight="12.75"/>
  <cols>
    <col min="1" max="1" width="6.125" style="0" customWidth="1"/>
    <col min="2" max="2" width="7.375" style="0" customWidth="1"/>
    <col min="3" max="3" width="60.375" style="0" customWidth="1"/>
    <col min="4" max="4" width="7.375" style="0" customWidth="1"/>
    <col min="5" max="5" width="9.75390625" style="0" customWidth="1"/>
    <col min="6" max="6" width="8.125" style="0" customWidth="1"/>
    <col min="7" max="7" width="14.625" style="0" customWidth="1"/>
    <col min="8" max="8" width="14.875" style="0" customWidth="1"/>
    <col min="9" max="9" width="11.125" style="0" customWidth="1"/>
    <col min="10" max="10" width="6.125" style="261" customWidth="1"/>
    <col min="11" max="12" width="6.875" style="1" customWidth="1"/>
    <col min="13" max="13" width="6.875" style="88" customWidth="1"/>
    <col min="14" max="24" width="6.875" style="1" customWidth="1"/>
    <col min="25" max="25" width="10.00390625" style="0" customWidth="1"/>
    <col min="26" max="26" width="10.125" style="0" customWidth="1"/>
    <col min="27" max="27" width="12.375" style="0" customWidth="1"/>
    <col min="28" max="28" width="14.375" style="0" customWidth="1"/>
    <col min="29" max="31" width="10.75390625" style="0" customWidth="1"/>
    <col min="32" max="32" width="12.625" style="0" customWidth="1"/>
    <col min="33" max="33" width="11.625" style="0" customWidth="1"/>
    <col min="34" max="34" width="15.75390625" style="0" customWidth="1"/>
    <col min="35" max="35" width="7.375" style="0" customWidth="1"/>
  </cols>
  <sheetData>
    <row r="1" spans="1:35" ht="15">
      <c r="A1" s="603"/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  <c r="Y1" s="603"/>
      <c r="Z1" s="603"/>
      <c r="AA1" s="603"/>
      <c r="AB1" s="603"/>
      <c r="AC1" s="603"/>
      <c r="AD1" s="603"/>
      <c r="AE1" s="603"/>
      <c r="AF1" s="603"/>
      <c r="AG1" s="603"/>
      <c r="AH1" s="603"/>
      <c r="AI1" s="603"/>
    </row>
    <row r="2" spans="1:35" ht="23.25">
      <c r="A2" s="604" t="s">
        <v>35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4"/>
      <c r="W2" s="604"/>
      <c r="X2" s="604"/>
      <c r="Y2" s="604"/>
      <c r="Z2" s="604"/>
      <c r="AA2" s="604"/>
      <c r="AB2" s="604"/>
      <c r="AC2" s="303"/>
      <c r="AD2" s="303"/>
      <c r="AE2" s="303"/>
      <c r="AF2" s="303"/>
      <c r="AG2" s="303"/>
      <c r="AH2" s="303"/>
      <c r="AI2" s="303"/>
    </row>
    <row r="3" spans="1:35" ht="24.75" customHeight="1">
      <c r="A3" s="593" t="s">
        <v>61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302"/>
      <c r="AD3" s="302"/>
      <c r="AE3" s="302"/>
      <c r="AF3" s="302"/>
      <c r="AG3" s="302"/>
      <c r="AH3" s="302"/>
      <c r="AI3" s="302"/>
    </row>
    <row r="4" spans="1:35" ht="29.25" customHeight="1">
      <c r="A4" s="592" t="s">
        <v>36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2"/>
      <c r="AA4" s="592"/>
      <c r="AB4" s="592"/>
      <c r="AC4" s="301"/>
      <c r="AD4" s="301"/>
      <c r="AE4" s="301"/>
      <c r="AF4" s="301"/>
      <c r="AG4" s="301"/>
      <c r="AH4" s="301"/>
      <c r="AI4" s="301"/>
    </row>
    <row r="5" spans="1:35" ht="52.5" customHeight="1">
      <c r="A5" s="592" t="s">
        <v>146</v>
      </c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2"/>
      <c r="AA5" s="592"/>
      <c r="AB5" s="592"/>
      <c r="AC5" s="301"/>
      <c r="AD5" s="301"/>
      <c r="AE5" s="301"/>
      <c r="AF5" s="301"/>
      <c r="AG5" s="301"/>
      <c r="AH5" s="301"/>
      <c r="AI5" s="301"/>
    </row>
    <row r="6" spans="1:35" ht="21" customHeight="1">
      <c r="A6" s="62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 t="s">
        <v>0</v>
      </c>
      <c r="AA6" s="14"/>
      <c r="AB6" s="15"/>
      <c r="AC6" s="15"/>
      <c r="AD6" s="15"/>
      <c r="AE6" s="15"/>
      <c r="AF6" s="15"/>
      <c r="AG6" s="15"/>
      <c r="AH6" s="15"/>
      <c r="AI6" s="15"/>
    </row>
    <row r="7" spans="1:35" ht="50.25" customHeight="1">
      <c r="A7" s="590" t="s">
        <v>1</v>
      </c>
      <c r="B7" s="594" t="s">
        <v>20</v>
      </c>
      <c r="C7" s="590" t="s">
        <v>9</v>
      </c>
      <c r="D7" s="590" t="s">
        <v>6</v>
      </c>
      <c r="E7" s="590" t="s">
        <v>22</v>
      </c>
      <c r="F7" s="590" t="s">
        <v>2</v>
      </c>
      <c r="G7" s="590" t="s">
        <v>38</v>
      </c>
      <c r="H7" s="590" t="s">
        <v>39</v>
      </c>
      <c r="I7" s="590" t="s">
        <v>127</v>
      </c>
      <c r="J7" s="605" t="s">
        <v>24</v>
      </c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594" t="s">
        <v>25</v>
      </c>
      <c r="Z7" s="594" t="s">
        <v>26</v>
      </c>
      <c r="AA7" s="594" t="s">
        <v>29</v>
      </c>
      <c r="AB7" s="594" t="s">
        <v>30</v>
      </c>
      <c r="AC7" s="594" t="s">
        <v>137</v>
      </c>
      <c r="AD7" s="594" t="s">
        <v>141</v>
      </c>
      <c r="AE7" s="594" t="s">
        <v>142</v>
      </c>
      <c r="AF7" s="601" t="s">
        <v>138</v>
      </c>
      <c r="AG7" s="597" t="s">
        <v>139</v>
      </c>
      <c r="AH7" s="599" t="s">
        <v>32</v>
      </c>
      <c r="AI7" s="599" t="s">
        <v>33</v>
      </c>
    </row>
    <row r="8" spans="1:35" ht="80.25" customHeight="1" thickBot="1">
      <c r="A8" s="591"/>
      <c r="B8" s="595"/>
      <c r="C8" s="591"/>
      <c r="D8" s="591"/>
      <c r="E8" s="591"/>
      <c r="F8" s="591"/>
      <c r="G8" s="591"/>
      <c r="H8" s="591"/>
      <c r="I8" s="591"/>
      <c r="J8" s="292">
        <v>1</v>
      </c>
      <c r="K8" s="292">
        <v>2</v>
      </c>
      <c r="L8" s="292">
        <v>3</v>
      </c>
      <c r="M8" s="292">
        <v>4</v>
      </c>
      <c r="N8" s="292">
        <v>5</v>
      </c>
      <c r="O8" s="292">
        <v>6</v>
      </c>
      <c r="P8" s="292">
        <v>7</v>
      </c>
      <c r="Q8" s="292">
        <v>8</v>
      </c>
      <c r="R8" s="292">
        <v>9</v>
      </c>
      <c r="S8" s="292">
        <v>10</v>
      </c>
      <c r="T8" s="292">
        <v>11</v>
      </c>
      <c r="U8" s="292">
        <v>12</v>
      </c>
      <c r="V8" s="292">
        <v>13</v>
      </c>
      <c r="W8" s="292">
        <v>14</v>
      </c>
      <c r="X8" s="292">
        <v>15</v>
      </c>
      <c r="Y8" s="595"/>
      <c r="Z8" s="595"/>
      <c r="AA8" s="595"/>
      <c r="AB8" s="595"/>
      <c r="AC8" s="596"/>
      <c r="AD8" s="596"/>
      <c r="AE8" s="596"/>
      <c r="AF8" s="602"/>
      <c r="AG8" s="598"/>
      <c r="AH8" s="600"/>
      <c r="AI8" s="600"/>
    </row>
    <row r="9" spans="1:37" s="1" customFormat="1" ht="46.5">
      <c r="A9" s="92">
        <v>1</v>
      </c>
      <c r="B9" s="216">
        <v>10</v>
      </c>
      <c r="C9" s="271" t="s">
        <v>83</v>
      </c>
      <c r="D9" s="187"/>
      <c r="E9" s="187"/>
      <c r="F9" s="232"/>
      <c r="G9" s="256">
        <v>0.0125</v>
      </c>
      <c r="H9" s="256">
        <v>0.014270833333333335</v>
      </c>
      <c r="I9" s="259">
        <f aca="true" t="shared" si="0" ref="I9:I16">H9-G9</f>
        <v>0.0017708333333333343</v>
      </c>
      <c r="J9" s="216">
        <v>0</v>
      </c>
      <c r="K9" s="216">
        <v>0</v>
      </c>
      <c r="L9" s="216">
        <v>0</v>
      </c>
      <c r="M9" s="216">
        <v>0</v>
      </c>
      <c r="N9" s="216">
        <v>0</v>
      </c>
      <c r="O9" s="216">
        <v>0</v>
      </c>
      <c r="P9" s="216">
        <v>0</v>
      </c>
      <c r="Q9" s="216">
        <v>0</v>
      </c>
      <c r="R9" s="216">
        <v>5</v>
      </c>
      <c r="S9" s="216">
        <v>0</v>
      </c>
      <c r="T9" s="216">
        <v>0</v>
      </c>
      <c r="U9" s="216">
        <v>0</v>
      </c>
      <c r="V9" s="216">
        <v>0</v>
      </c>
      <c r="W9" s="216">
        <v>0</v>
      </c>
      <c r="X9" s="216">
        <v>0</v>
      </c>
      <c r="Y9" s="233">
        <f aca="true" t="shared" si="1" ref="Y9:Y37">J9+K9+L9+M9+N9+O9+P9+Q9+R9+S9+T9+U9+V9+W9+X9</f>
        <v>5</v>
      </c>
      <c r="Z9" s="234">
        <v>5.7870370370370366E-05</v>
      </c>
      <c r="AA9" s="234">
        <v>0.0017708333333333332</v>
      </c>
      <c r="AB9" s="351">
        <f aca="true" t="shared" si="2" ref="AB9:AB24">Z9+AA9</f>
        <v>0.0018287037037037037</v>
      </c>
      <c r="AC9" s="172"/>
      <c r="AD9" s="172"/>
      <c r="AE9" s="172"/>
      <c r="AF9" s="172"/>
      <c r="AG9" s="354"/>
      <c r="AH9" s="265"/>
      <c r="AI9" s="111"/>
      <c r="AJ9" s="88"/>
      <c r="AK9" s="88"/>
    </row>
    <row r="10" spans="1:37" s="1" customFormat="1" ht="33.75" customHeight="1" thickBot="1">
      <c r="A10" s="94"/>
      <c r="B10" s="169"/>
      <c r="C10" s="276" t="s">
        <v>84</v>
      </c>
      <c r="D10" s="169">
        <v>10</v>
      </c>
      <c r="E10" s="169">
        <v>1995</v>
      </c>
      <c r="F10" s="99" t="s">
        <v>7</v>
      </c>
      <c r="G10" s="279">
        <v>0.061111111111111116</v>
      </c>
      <c r="H10" s="279">
        <v>0.0629050925925926</v>
      </c>
      <c r="I10" s="257">
        <f t="shared" si="0"/>
        <v>0.0017939814814814797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  <c r="O10" s="169">
        <v>0</v>
      </c>
      <c r="P10" s="169">
        <v>0</v>
      </c>
      <c r="Q10" s="169">
        <v>0</v>
      </c>
      <c r="R10" s="169">
        <v>0</v>
      </c>
      <c r="S10" s="169">
        <v>0</v>
      </c>
      <c r="T10" s="169">
        <v>0</v>
      </c>
      <c r="U10" s="169">
        <v>0</v>
      </c>
      <c r="V10" s="169">
        <v>0</v>
      </c>
      <c r="W10" s="169">
        <v>0</v>
      </c>
      <c r="X10" s="169">
        <v>0</v>
      </c>
      <c r="Y10" s="170">
        <f t="shared" si="1"/>
        <v>0</v>
      </c>
      <c r="Z10" s="118">
        <v>0</v>
      </c>
      <c r="AA10" s="118">
        <v>0.0017939814814814815</v>
      </c>
      <c r="AB10" s="504">
        <f t="shared" si="2"/>
        <v>0.0017939814814814815</v>
      </c>
      <c r="AC10" s="170">
        <v>1</v>
      </c>
      <c r="AD10" s="170">
        <v>1</v>
      </c>
      <c r="AE10" s="170"/>
      <c r="AF10" s="170"/>
      <c r="AG10" s="355"/>
      <c r="AH10" s="506">
        <v>1</v>
      </c>
      <c r="AI10" s="82">
        <v>1</v>
      </c>
      <c r="AJ10" s="88"/>
      <c r="AK10" s="88"/>
    </row>
    <row r="11" spans="1:37" s="1" customFormat="1" ht="46.5">
      <c r="A11" s="92">
        <v>2</v>
      </c>
      <c r="B11" s="216">
        <v>9</v>
      </c>
      <c r="C11" s="271" t="s">
        <v>54</v>
      </c>
      <c r="D11" s="187"/>
      <c r="E11" s="187"/>
      <c r="F11" s="187"/>
      <c r="G11" s="256">
        <v>0.0111111111111111</v>
      </c>
      <c r="H11" s="256">
        <v>0.013055555555555556</v>
      </c>
      <c r="I11" s="259">
        <f t="shared" si="0"/>
        <v>0.001944444444444457</v>
      </c>
      <c r="J11" s="216">
        <v>0</v>
      </c>
      <c r="K11" s="216">
        <v>0</v>
      </c>
      <c r="L11" s="216">
        <v>0</v>
      </c>
      <c r="M11" s="216">
        <v>0</v>
      </c>
      <c r="N11" s="216">
        <v>0</v>
      </c>
      <c r="O11" s="216">
        <v>0</v>
      </c>
      <c r="P11" s="216">
        <v>0</v>
      </c>
      <c r="Q11" s="216">
        <v>0</v>
      </c>
      <c r="R11" s="216">
        <v>0</v>
      </c>
      <c r="S11" s="216">
        <v>0</v>
      </c>
      <c r="T11" s="216">
        <v>0</v>
      </c>
      <c r="U11" s="216">
        <v>0</v>
      </c>
      <c r="V11" s="216">
        <v>0</v>
      </c>
      <c r="W11" s="216">
        <v>0</v>
      </c>
      <c r="X11" s="216">
        <v>0</v>
      </c>
      <c r="Y11" s="233">
        <f t="shared" si="1"/>
        <v>0</v>
      </c>
      <c r="Z11" s="234">
        <v>0</v>
      </c>
      <c r="AA11" s="234">
        <v>0.0019444444444444442</v>
      </c>
      <c r="AB11" s="351">
        <f t="shared" si="2"/>
        <v>0.0019444444444444442</v>
      </c>
      <c r="AC11" s="172"/>
      <c r="AD11" s="172"/>
      <c r="AE11" s="172"/>
      <c r="AF11" s="172"/>
      <c r="AG11" s="168"/>
      <c r="AH11" s="461"/>
      <c r="AI11" s="161"/>
      <c r="AJ11" s="130"/>
      <c r="AK11" s="55"/>
    </row>
    <row r="12" spans="1:37" s="1" customFormat="1" ht="33.75" customHeight="1" thickBot="1">
      <c r="A12" s="94"/>
      <c r="B12" s="169"/>
      <c r="C12" s="273" t="s">
        <v>49</v>
      </c>
      <c r="D12" s="169">
        <v>10</v>
      </c>
      <c r="E12" s="169">
        <v>1994</v>
      </c>
      <c r="F12" s="95" t="s">
        <v>7</v>
      </c>
      <c r="G12" s="279">
        <v>0.059722222222222225</v>
      </c>
      <c r="H12" s="279">
        <v>0.06153935185185185</v>
      </c>
      <c r="I12" s="257">
        <f t="shared" si="0"/>
        <v>0.0018171296296296269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169">
        <v>0</v>
      </c>
      <c r="P12" s="169">
        <v>0</v>
      </c>
      <c r="Q12" s="169">
        <v>0</v>
      </c>
      <c r="R12" s="169">
        <v>0</v>
      </c>
      <c r="S12" s="169">
        <v>0</v>
      </c>
      <c r="T12" s="169">
        <v>0</v>
      </c>
      <c r="U12" s="169">
        <v>0</v>
      </c>
      <c r="V12" s="169">
        <v>0</v>
      </c>
      <c r="W12" s="169">
        <v>0</v>
      </c>
      <c r="X12" s="169">
        <v>0</v>
      </c>
      <c r="Y12" s="170">
        <f t="shared" si="1"/>
        <v>0</v>
      </c>
      <c r="Z12" s="118">
        <v>0</v>
      </c>
      <c r="AA12" s="118">
        <v>0.0018171296296296297</v>
      </c>
      <c r="AB12" s="504">
        <f t="shared" si="2"/>
        <v>0.0018171296296296297</v>
      </c>
      <c r="AC12" s="170">
        <v>2</v>
      </c>
      <c r="AD12" s="170">
        <v>2</v>
      </c>
      <c r="AE12" s="170"/>
      <c r="AF12" s="170"/>
      <c r="AG12" s="355"/>
      <c r="AH12" s="445">
        <f>AB12/AB10</f>
        <v>1.0129032258064516</v>
      </c>
      <c r="AI12" s="82">
        <v>1</v>
      </c>
      <c r="AJ12" s="88"/>
      <c r="AK12" s="88"/>
    </row>
    <row r="13" spans="1:35" s="88" customFormat="1" ht="33.75" customHeight="1">
      <c r="A13" s="92">
        <v>3</v>
      </c>
      <c r="B13" s="216">
        <v>1</v>
      </c>
      <c r="C13" s="271" t="s">
        <v>53</v>
      </c>
      <c r="D13" s="272"/>
      <c r="E13" s="232"/>
      <c r="F13" s="232"/>
      <c r="G13" s="256">
        <v>0</v>
      </c>
      <c r="H13" s="256">
        <v>0.0017245370370370372</v>
      </c>
      <c r="I13" s="259">
        <f t="shared" si="0"/>
        <v>0.0017245370370370372</v>
      </c>
      <c r="J13" s="216">
        <v>0</v>
      </c>
      <c r="K13" s="216">
        <v>0</v>
      </c>
      <c r="L13" s="216">
        <v>0</v>
      </c>
      <c r="M13" s="216">
        <v>0</v>
      </c>
      <c r="N13" s="216">
        <v>0</v>
      </c>
      <c r="O13" s="216">
        <v>0</v>
      </c>
      <c r="P13" s="216">
        <v>0</v>
      </c>
      <c r="Q13" s="216">
        <v>0</v>
      </c>
      <c r="R13" s="216">
        <v>0</v>
      </c>
      <c r="S13" s="216">
        <v>5</v>
      </c>
      <c r="T13" s="216">
        <v>5</v>
      </c>
      <c r="U13" s="216">
        <v>0</v>
      </c>
      <c r="V13" s="216">
        <v>0</v>
      </c>
      <c r="W13" s="216">
        <v>0</v>
      </c>
      <c r="X13" s="216">
        <v>0</v>
      </c>
      <c r="Y13" s="233">
        <f t="shared" si="1"/>
        <v>10</v>
      </c>
      <c r="Z13" s="234">
        <v>0.00011574074074074073</v>
      </c>
      <c r="AA13" s="234">
        <v>0.0017245370370370372</v>
      </c>
      <c r="AB13" s="351">
        <f t="shared" si="2"/>
        <v>0.001840277777777778</v>
      </c>
      <c r="AC13" s="172"/>
      <c r="AD13" s="172"/>
      <c r="AE13" s="172"/>
      <c r="AF13" s="172"/>
      <c r="AG13" s="166"/>
      <c r="AH13" s="165"/>
      <c r="AI13" s="165"/>
    </row>
    <row r="14" spans="1:35" s="88" customFormat="1" ht="33.75" customHeight="1" thickBot="1">
      <c r="A14" s="94"/>
      <c r="B14" s="293"/>
      <c r="C14" s="273" t="s">
        <v>50</v>
      </c>
      <c r="D14" s="274">
        <v>10</v>
      </c>
      <c r="E14" s="274">
        <v>1969</v>
      </c>
      <c r="F14" s="95" t="s">
        <v>7</v>
      </c>
      <c r="G14" s="279">
        <v>0.05347222222222222</v>
      </c>
      <c r="H14" s="279">
        <v>0.05530092592592593</v>
      </c>
      <c r="I14" s="257">
        <f t="shared" si="0"/>
        <v>0.0018287037037037074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  <c r="O14" s="169">
        <v>0</v>
      </c>
      <c r="P14" s="169">
        <v>0</v>
      </c>
      <c r="Q14" s="169">
        <v>0</v>
      </c>
      <c r="R14" s="169">
        <v>0</v>
      </c>
      <c r="S14" s="169">
        <v>0</v>
      </c>
      <c r="T14" s="169">
        <v>0</v>
      </c>
      <c r="U14" s="169">
        <v>0</v>
      </c>
      <c r="V14" s="169">
        <v>0</v>
      </c>
      <c r="W14" s="169">
        <v>0</v>
      </c>
      <c r="X14" s="169">
        <v>0</v>
      </c>
      <c r="Y14" s="170">
        <f t="shared" si="1"/>
        <v>0</v>
      </c>
      <c r="Z14" s="118">
        <v>0</v>
      </c>
      <c r="AA14" s="118">
        <v>0.0018287037037037037</v>
      </c>
      <c r="AB14" s="504">
        <f t="shared" si="2"/>
        <v>0.0018287037037037037</v>
      </c>
      <c r="AC14" s="170">
        <v>3</v>
      </c>
      <c r="AD14" s="170">
        <v>3</v>
      </c>
      <c r="AE14" s="170"/>
      <c r="AF14" s="170">
        <v>1</v>
      </c>
      <c r="AG14" s="356"/>
      <c r="AH14" s="445">
        <f>AB14/AB10</f>
        <v>1.0193548387096774</v>
      </c>
      <c r="AI14" s="167">
        <v>1</v>
      </c>
    </row>
    <row r="15" spans="1:35" s="88" customFormat="1" ht="33.75" customHeight="1">
      <c r="A15" s="92">
        <v>4</v>
      </c>
      <c r="B15" s="216">
        <v>2</v>
      </c>
      <c r="C15" s="275" t="s">
        <v>41</v>
      </c>
      <c r="D15" s="188"/>
      <c r="E15" s="188"/>
      <c r="F15" s="188"/>
      <c r="G15" s="256">
        <v>0.001388888888888889</v>
      </c>
      <c r="H15" s="256">
        <v>0.003356481481481481</v>
      </c>
      <c r="I15" s="259">
        <f t="shared" si="0"/>
        <v>0.001967592592592592</v>
      </c>
      <c r="J15" s="216">
        <v>0</v>
      </c>
      <c r="K15" s="216">
        <v>0</v>
      </c>
      <c r="L15" s="216">
        <v>0</v>
      </c>
      <c r="M15" s="216">
        <v>0</v>
      </c>
      <c r="N15" s="216">
        <v>0</v>
      </c>
      <c r="O15" s="216">
        <v>0</v>
      </c>
      <c r="P15" s="216">
        <v>0</v>
      </c>
      <c r="Q15" s="216">
        <v>0</v>
      </c>
      <c r="R15" s="216">
        <v>5</v>
      </c>
      <c r="S15" s="216">
        <v>0</v>
      </c>
      <c r="T15" s="216">
        <v>5</v>
      </c>
      <c r="U15" s="216">
        <v>0</v>
      </c>
      <c r="V15" s="216">
        <v>0</v>
      </c>
      <c r="W15" s="216">
        <v>50</v>
      </c>
      <c r="X15" s="216">
        <v>0</v>
      </c>
      <c r="Y15" s="233">
        <f t="shared" si="1"/>
        <v>60</v>
      </c>
      <c r="Z15" s="234">
        <v>0.0006944444444444445</v>
      </c>
      <c r="AA15" s="234">
        <v>0.001967592592592593</v>
      </c>
      <c r="AB15" s="351">
        <f t="shared" si="2"/>
        <v>0.0026620370370370374</v>
      </c>
      <c r="AC15" s="172"/>
      <c r="AD15" s="172"/>
      <c r="AE15" s="172"/>
      <c r="AF15" s="172"/>
      <c r="AG15" s="162"/>
      <c r="AH15" s="83"/>
      <c r="AI15" s="83"/>
    </row>
    <row r="16" spans="1:35" s="88" customFormat="1" ht="33.75" customHeight="1" thickBot="1">
      <c r="A16" s="94"/>
      <c r="B16" s="169"/>
      <c r="C16" s="276" t="s">
        <v>66</v>
      </c>
      <c r="D16" s="169">
        <v>10</v>
      </c>
      <c r="E16" s="169">
        <v>1988</v>
      </c>
      <c r="F16" s="169" t="s">
        <v>7</v>
      </c>
      <c r="G16" s="279">
        <v>0.05416666666666667</v>
      </c>
      <c r="H16" s="279">
        <v>0.05597222222222222</v>
      </c>
      <c r="I16" s="257">
        <f t="shared" si="0"/>
        <v>0.0018055555555555533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0</v>
      </c>
      <c r="S16" s="169">
        <v>0</v>
      </c>
      <c r="T16" s="169">
        <v>0</v>
      </c>
      <c r="U16" s="169">
        <v>5</v>
      </c>
      <c r="V16" s="169">
        <v>0</v>
      </c>
      <c r="W16" s="169">
        <v>0</v>
      </c>
      <c r="X16" s="169">
        <v>0</v>
      </c>
      <c r="Y16" s="170">
        <f t="shared" si="1"/>
        <v>5</v>
      </c>
      <c r="Z16" s="118">
        <v>5.7870370370370366E-05</v>
      </c>
      <c r="AA16" s="118">
        <v>0.0018055555555555557</v>
      </c>
      <c r="AB16" s="504">
        <f t="shared" si="2"/>
        <v>0.0018634259259259261</v>
      </c>
      <c r="AC16" s="170">
        <v>4</v>
      </c>
      <c r="AD16" s="170">
        <v>4</v>
      </c>
      <c r="AE16" s="170"/>
      <c r="AF16" s="170">
        <v>2</v>
      </c>
      <c r="AG16" s="355"/>
      <c r="AH16" s="445">
        <f>AB16/AB10</f>
        <v>1.038709677419355</v>
      </c>
      <c r="AI16" s="82">
        <v>1</v>
      </c>
    </row>
    <row r="17" spans="1:35" s="88" customFormat="1" ht="46.5">
      <c r="A17" s="92">
        <v>5</v>
      </c>
      <c r="B17" s="216">
        <v>12</v>
      </c>
      <c r="C17" s="271" t="s">
        <v>83</v>
      </c>
      <c r="D17" s="284"/>
      <c r="E17" s="285"/>
      <c r="F17" s="285"/>
      <c r="G17" s="256">
        <v>0.0152777777777778</v>
      </c>
      <c r="H17" s="256"/>
      <c r="I17" s="259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33">
        <f t="shared" si="1"/>
        <v>0</v>
      </c>
      <c r="Z17" s="234">
        <v>0</v>
      </c>
      <c r="AA17" s="234"/>
      <c r="AB17" s="351">
        <f t="shared" si="2"/>
        <v>0</v>
      </c>
      <c r="AC17" s="172"/>
      <c r="AD17" s="172"/>
      <c r="AE17" s="172"/>
      <c r="AF17" s="172"/>
      <c r="AG17" s="357"/>
      <c r="AH17" s="177"/>
      <c r="AI17" s="83"/>
    </row>
    <row r="18" spans="1:35" s="88" customFormat="1" ht="33.75" customHeight="1" thickBot="1">
      <c r="A18" s="94"/>
      <c r="B18" s="169"/>
      <c r="C18" s="276" t="s">
        <v>86</v>
      </c>
      <c r="D18" s="274">
        <v>10</v>
      </c>
      <c r="E18" s="274">
        <v>1987</v>
      </c>
      <c r="F18" s="95" t="s">
        <v>7</v>
      </c>
      <c r="G18" s="279">
        <v>0.06388888888888888</v>
      </c>
      <c r="H18" s="279">
        <v>0.06575231481481482</v>
      </c>
      <c r="I18" s="257">
        <f aca="true" t="shared" si="3" ref="I18:I24">H18-G18</f>
        <v>0.001863425925925935</v>
      </c>
      <c r="J18" s="169">
        <v>5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  <c r="S18" s="169">
        <v>0</v>
      </c>
      <c r="T18" s="169">
        <v>0</v>
      </c>
      <c r="U18" s="169">
        <v>0</v>
      </c>
      <c r="V18" s="169">
        <v>0</v>
      </c>
      <c r="W18" s="169">
        <v>0</v>
      </c>
      <c r="X18" s="169">
        <v>0</v>
      </c>
      <c r="Y18" s="170">
        <f t="shared" si="1"/>
        <v>5</v>
      </c>
      <c r="Z18" s="118">
        <v>5.7870370370370366E-05</v>
      </c>
      <c r="AA18" s="118">
        <v>0.0018634259259259261</v>
      </c>
      <c r="AB18" s="504">
        <f t="shared" si="2"/>
        <v>0.0019212962962962966</v>
      </c>
      <c r="AC18" s="170">
        <v>5</v>
      </c>
      <c r="AD18" s="170">
        <v>5</v>
      </c>
      <c r="AE18" s="170"/>
      <c r="AF18" s="170"/>
      <c r="AG18" s="359"/>
      <c r="AH18" s="445">
        <f>AB18/AB10</f>
        <v>1.070967741935484</v>
      </c>
      <c r="AI18" s="82">
        <v>2</v>
      </c>
    </row>
    <row r="19" spans="1:35" s="88" customFormat="1" ht="33.75" customHeight="1">
      <c r="A19" s="92">
        <v>6</v>
      </c>
      <c r="B19" s="216">
        <v>7</v>
      </c>
      <c r="C19" s="275" t="s">
        <v>42</v>
      </c>
      <c r="D19" s="187"/>
      <c r="E19" s="187"/>
      <c r="F19" s="232"/>
      <c r="G19" s="256">
        <v>0.00833333333333333</v>
      </c>
      <c r="H19" s="256">
        <v>0.0103125</v>
      </c>
      <c r="I19" s="259">
        <f t="shared" si="3"/>
        <v>0.0019791666666666707</v>
      </c>
      <c r="J19" s="216">
        <v>0</v>
      </c>
      <c r="K19" s="216">
        <v>0</v>
      </c>
      <c r="L19" s="216">
        <v>0</v>
      </c>
      <c r="M19" s="216">
        <v>0</v>
      </c>
      <c r="N19" s="216">
        <v>0</v>
      </c>
      <c r="O19" s="216">
        <v>0</v>
      </c>
      <c r="P19" s="216">
        <v>0</v>
      </c>
      <c r="Q19" s="216">
        <v>0</v>
      </c>
      <c r="R19" s="216">
        <v>5</v>
      </c>
      <c r="S19" s="216">
        <v>0</v>
      </c>
      <c r="T19" s="216">
        <v>0</v>
      </c>
      <c r="U19" s="216">
        <v>5</v>
      </c>
      <c r="V19" s="216">
        <v>0</v>
      </c>
      <c r="W19" s="216">
        <v>0</v>
      </c>
      <c r="X19" s="216">
        <v>0</v>
      </c>
      <c r="Y19" s="233">
        <f t="shared" si="1"/>
        <v>10</v>
      </c>
      <c r="Z19" s="234">
        <v>0.00011574074074074073</v>
      </c>
      <c r="AA19" s="234">
        <v>0.001979166666666667</v>
      </c>
      <c r="AB19" s="351">
        <f t="shared" si="2"/>
        <v>0.0020949074074074077</v>
      </c>
      <c r="AC19" s="172"/>
      <c r="AD19" s="172"/>
      <c r="AE19" s="172"/>
      <c r="AF19" s="172"/>
      <c r="AG19" s="354"/>
      <c r="AH19" s="175"/>
      <c r="AI19" s="83"/>
    </row>
    <row r="20" spans="1:35" s="88" customFormat="1" ht="33.75" customHeight="1" thickBot="1">
      <c r="A20" s="94"/>
      <c r="B20" s="169"/>
      <c r="C20" s="276" t="s">
        <v>125</v>
      </c>
      <c r="D20" s="169">
        <v>1</v>
      </c>
      <c r="E20" s="169">
        <v>1989</v>
      </c>
      <c r="F20" s="278" t="s">
        <v>7</v>
      </c>
      <c r="G20" s="279">
        <v>0.05694444444444444</v>
      </c>
      <c r="H20" s="279">
        <v>0.05893518518518518</v>
      </c>
      <c r="I20" s="257">
        <f t="shared" si="3"/>
        <v>0.0019907407407407374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70">
        <f t="shared" si="1"/>
        <v>0</v>
      </c>
      <c r="Z20" s="118">
        <v>0</v>
      </c>
      <c r="AA20" s="118">
        <v>0.001990740740740741</v>
      </c>
      <c r="AB20" s="504">
        <f t="shared" si="2"/>
        <v>0.001990740740740741</v>
      </c>
      <c r="AC20" s="170">
        <v>6</v>
      </c>
      <c r="AD20" s="170"/>
      <c r="AE20" s="170">
        <v>1</v>
      </c>
      <c r="AF20" s="170">
        <v>3</v>
      </c>
      <c r="AG20" s="355"/>
      <c r="AH20" s="447">
        <f>AB20/AB10</f>
        <v>1.1096774193548389</v>
      </c>
      <c r="AI20" s="82">
        <v>2</v>
      </c>
    </row>
    <row r="21" spans="1:35" s="88" customFormat="1" ht="23.25">
      <c r="A21" s="89">
        <v>7</v>
      </c>
      <c r="B21" s="171">
        <v>14</v>
      </c>
      <c r="C21" s="286" t="s">
        <v>99</v>
      </c>
      <c r="D21" s="164"/>
      <c r="E21" s="116"/>
      <c r="F21" s="116"/>
      <c r="G21" s="270">
        <v>0.0180555555555556</v>
      </c>
      <c r="H21" s="270">
        <v>0.020023148148148148</v>
      </c>
      <c r="I21" s="255">
        <f t="shared" si="3"/>
        <v>0.0019675925925925486</v>
      </c>
      <c r="J21" s="171">
        <v>0</v>
      </c>
      <c r="K21" s="171">
        <v>0</v>
      </c>
      <c r="L21" s="171">
        <v>0</v>
      </c>
      <c r="M21" s="171">
        <v>0</v>
      </c>
      <c r="N21" s="171">
        <v>0</v>
      </c>
      <c r="O21" s="171">
        <v>5</v>
      </c>
      <c r="P21" s="171">
        <v>0</v>
      </c>
      <c r="Q21" s="171">
        <v>0</v>
      </c>
      <c r="R21" s="171">
        <v>0</v>
      </c>
      <c r="S21" s="171">
        <v>0</v>
      </c>
      <c r="T21" s="171">
        <v>0</v>
      </c>
      <c r="U21" s="171">
        <v>0</v>
      </c>
      <c r="V21" s="171">
        <v>0</v>
      </c>
      <c r="W21" s="171">
        <v>0</v>
      </c>
      <c r="X21" s="171">
        <v>0</v>
      </c>
      <c r="Y21" s="172">
        <f t="shared" si="1"/>
        <v>5</v>
      </c>
      <c r="Z21" s="119">
        <v>5.7870370370370366E-05</v>
      </c>
      <c r="AA21" s="119">
        <v>0.001967592592592593</v>
      </c>
      <c r="AB21" s="505">
        <f t="shared" si="2"/>
        <v>0.0020254629629629633</v>
      </c>
      <c r="AC21" s="172">
        <v>7</v>
      </c>
      <c r="AD21" s="172"/>
      <c r="AE21" s="172">
        <v>2</v>
      </c>
      <c r="AF21" s="172"/>
      <c r="AG21" s="162"/>
      <c r="AH21" s="445">
        <f>AB21/AB10</f>
        <v>1.1290322580645162</v>
      </c>
      <c r="AI21" s="83">
        <v>2</v>
      </c>
    </row>
    <row r="22" spans="1:35" s="88" customFormat="1" ht="33.75" customHeight="1" thickBot="1">
      <c r="A22" s="90"/>
      <c r="B22" s="183"/>
      <c r="C22" s="360" t="s">
        <v>100</v>
      </c>
      <c r="D22" s="183">
        <v>1</v>
      </c>
      <c r="E22" s="183">
        <v>1998</v>
      </c>
      <c r="F22" s="90"/>
      <c r="G22" s="281">
        <v>0.06666666666666667</v>
      </c>
      <c r="H22" s="281">
        <v>0.06863425925925926</v>
      </c>
      <c r="I22" s="258">
        <f t="shared" si="3"/>
        <v>0.0019675925925925902</v>
      </c>
      <c r="J22" s="183"/>
      <c r="K22" s="183">
        <v>5</v>
      </c>
      <c r="L22" s="183">
        <v>0</v>
      </c>
      <c r="M22" s="183">
        <v>0</v>
      </c>
      <c r="N22" s="183">
        <v>0</v>
      </c>
      <c r="O22" s="183">
        <v>0</v>
      </c>
      <c r="P22" s="183">
        <v>5</v>
      </c>
      <c r="Q22" s="183">
        <v>0</v>
      </c>
      <c r="R22" s="183">
        <v>0</v>
      </c>
      <c r="S22" s="183">
        <v>0</v>
      </c>
      <c r="T22" s="183">
        <v>0</v>
      </c>
      <c r="U22" s="183">
        <v>5</v>
      </c>
      <c r="V22" s="183">
        <v>0</v>
      </c>
      <c r="W22" s="183">
        <v>5</v>
      </c>
      <c r="X22" s="183">
        <v>0</v>
      </c>
      <c r="Y22" s="184">
        <f t="shared" si="1"/>
        <v>20</v>
      </c>
      <c r="Z22" s="185">
        <v>0.00023148148148148146</v>
      </c>
      <c r="AA22" s="185">
        <v>0.001967592592592593</v>
      </c>
      <c r="AB22" s="353">
        <f t="shared" si="2"/>
        <v>0.002199074074074074</v>
      </c>
      <c r="AC22" s="170"/>
      <c r="AD22" s="170"/>
      <c r="AE22" s="170"/>
      <c r="AF22" s="170"/>
      <c r="AG22" s="355"/>
      <c r="AH22" s="176"/>
      <c r="AI22" s="82"/>
    </row>
    <row r="23" spans="1:35" s="88" customFormat="1" ht="23.25">
      <c r="A23" s="92">
        <v>8</v>
      </c>
      <c r="B23" s="216">
        <v>3</v>
      </c>
      <c r="C23" s="275" t="s">
        <v>77</v>
      </c>
      <c r="D23" s="232"/>
      <c r="E23" s="187"/>
      <c r="F23" s="187"/>
      <c r="G23" s="256">
        <v>0.00277777777777778</v>
      </c>
      <c r="H23" s="256">
        <v>0.004583333333333333</v>
      </c>
      <c r="I23" s="259">
        <f t="shared" si="3"/>
        <v>0.0018055555555555533</v>
      </c>
      <c r="J23" s="216">
        <v>0</v>
      </c>
      <c r="K23" s="216">
        <v>0</v>
      </c>
      <c r="L23" s="216">
        <v>0</v>
      </c>
      <c r="M23" s="216">
        <v>0</v>
      </c>
      <c r="N23" s="216">
        <v>0</v>
      </c>
      <c r="O23" s="216">
        <v>0</v>
      </c>
      <c r="P23" s="216">
        <v>0</v>
      </c>
      <c r="Q23" s="216">
        <v>0</v>
      </c>
      <c r="R23" s="216">
        <v>0</v>
      </c>
      <c r="S23" s="216">
        <v>0</v>
      </c>
      <c r="T23" s="216">
        <v>0</v>
      </c>
      <c r="U23" s="216">
        <v>0</v>
      </c>
      <c r="V23" s="216">
        <v>0</v>
      </c>
      <c r="W23" s="216">
        <v>50</v>
      </c>
      <c r="X23" s="216">
        <v>0</v>
      </c>
      <c r="Y23" s="233">
        <f t="shared" si="1"/>
        <v>50</v>
      </c>
      <c r="Z23" s="234">
        <v>0.0005787037037037038</v>
      </c>
      <c r="AA23" s="234">
        <v>0.0018055555555555557</v>
      </c>
      <c r="AB23" s="507">
        <f t="shared" si="2"/>
        <v>0.0023842592592592596</v>
      </c>
      <c r="AC23" s="172">
        <v>8</v>
      </c>
      <c r="AD23" s="172">
        <v>6</v>
      </c>
      <c r="AE23" s="172"/>
      <c r="AF23" s="172">
        <v>4</v>
      </c>
      <c r="AG23" s="357"/>
      <c r="AH23" s="445">
        <f>AB23/AB10</f>
        <v>1.3290322580645164</v>
      </c>
      <c r="AI23" s="83">
        <v>3</v>
      </c>
    </row>
    <row r="24" spans="1:35" s="88" customFormat="1" ht="33.75" customHeight="1" thickBot="1">
      <c r="A24" s="94"/>
      <c r="B24" s="169"/>
      <c r="C24" s="273" t="s">
        <v>51</v>
      </c>
      <c r="D24" s="169">
        <v>10</v>
      </c>
      <c r="E24" s="169">
        <v>1984</v>
      </c>
      <c r="F24" s="169" t="s">
        <v>7</v>
      </c>
      <c r="G24" s="279">
        <v>0.05486111111111111</v>
      </c>
      <c r="H24" s="279">
        <v>0.05663194444444444</v>
      </c>
      <c r="I24" s="257">
        <f t="shared" si="3"/>
        <v>0.0017708333333333326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  <c r="O24" s="169">
        <v>5</v>
      </c>
      <c r="P24" s="169">
        <v>0</v>
      </c>
      <c r="Q24" s="169">
        <v>0</v>
      </c>
      <c r="R24" s="169">
        <v>0</v>
      </c>
      <c r="S24" s="169">
        <v>0</v>
      </c>
      <c r="T24" s="169">
        <v>0</v>
      </c>
      <c r="U24" s="169">
        <v>0</v>
      </c>
      <c r="V24" s="169">
        <v>0</v>
      </c>
      <c r="W24" s="169">
        <v>50</v>
      </c>
      <c r="X24" s="169">
        <v>0</v>
      </c>
      <c r="Y24" s="170">
        <f t="shared" si="1"/>
        <v>55</v>
      </c>
      <c r="Z24" s="118">
        <v>0.000636574074074074</v>
      </c>
      <c r="AA24" s="118">
        <v>0.0017708333333333332</v>
      </c>
      <c r="AB24" s="352">
        <f t="shared" si="2"/>
        <v>0.002407407407407407</v>
      </c>
      <c r="AC24" s="170"/>
      <c r="AD24" s="170"/>
      <c r="AE24" s="170"/>
      <c r="AF24" s="170"/>
      <c r="AG24" s="355"/>
      <c r="AH24" s="176"/>
      <c r="AI24" s="82"/>
    </row>
    <row r="25" spans="1:35" s="88" customFormat="1" ht="46.5">
      <c r="A25" s="92">
        <v>9</v>
      </c>
      <c r="B25" s="216">
        <v>11</v>
      </c>
      <c r="C25" s="271" t="s">
        <v>83</v>
      </c>
      <c r="D25" s="187"/>
      <c r="E25" s="187"/>
      <c r="F25" s="232"/>
      <c r="G25" s="256">
        <v>0.0138888888888889</v>
      </c>
      <c r="H25" s="256"/>
      <c r="I25" s="259"/>
      <c r="J25" s="216">
        <v>0</v>
      </c>
      <c r="K25" s="216">
        <v>0</v>
      </c>
      <c r="L25" s="216">
        <v>0</v>
      </c>
      <c r="M25" s="216">
        <v>0</v>
      </c>
      <c r="N25" s="216">
        <v>0</v>
      </c>
      <c r="O25" s="216">
        <v>0</v>
      </c>
      <c r="P25" s="216">
        <v>50</v>
      </c>
      <c r="Q25" s="216">
        <v>0</v>
      </c>
      <c r="R25" s="216">
        <v>5</v>
      </c>
      <c r="S25" s="216">
        <v>0</v>
      </c>
      <c r="T25" s="216">
        <v>0</v>
      </c>
      <c r="U25" s="216">
        <v>50</v>
      </c>
      <c r="V25" s="216">
        <v>50</v>
      </c>
      <c r="W25" s="216">
        <v>0</v>
      </c>
      <c r="X25" s="216">
        <v>0</v>
      </c>
      <c r="Y25" s="233">
        <f t="shared" si="1"/>
        <v>155</v>
      </c>
      <c r="Z25" s="234">
        <v>0.0017708333333333332</v>
      </c>
      <c r="AA25" s="234" t="s">
        <v>128</v>
      </c>
      <c r="AB25" s="351"/>
      <c r="AC25" s="172"/>
      <c r="AD25" s="172"/>
      <c r="AE25" s="172"/>
      <c r="AF25" s="172"/>
      <c r="AG25" s="162"/>
      <c r="AH25" s="175"/>
      <c r="AI25" s="83"/>
    </row>
    <row r="26" spans="1:35" s="88" customFormat="1" ht="33.75" customHeight="1" thickBot="1">
      <c r="A26" s="94"/>
      <c r="B26" s="169"/>
      <c r="C26" s="276" t="s">
        <v>85</v>
      </c>
      <c r="D26" s="169">
        <v>0</v>
      </c>
      <c r="E26" s="169">
        <v>1992</v>
      </c>
      <c r="F26" s="99" t="s">
        <v>7</v>
      </c>
      <c r="G26" s="279">
        <v>0.0625</v>
      </c>
      <c r="H26" s="279">
        <v>0.06483796296296296</v>
      </c>
      <c r="I26" s="257">
        <f aca="true" t="shared" si="4" ref="I26:I32">H26-G26</f>
        <v>0.0023379629629629584</v>
      </c>
      <c r="J26" s="169"/>
      <c r="K26" s="169">
        <v>0</v>
      </c>
      <c r="L26" s="169">
        <v>5</v>
      </c>
      <c r="M26" s="169">
        <v>5</v>
      </c>
      <c r="N26" s="169">
        <v>0</v>
      </c>
      <c r="O26" s="169">
        <v>0</v>
      </c>
      <c r="P26" s="169">
        <v>0</v>
      </c>
      <c r="Q26" s="169">
        <v>0</v>
      </c>
      <c r="R26" s="169">
        <v>5</v>
      </c>
      <c r="S26" s="169">
        <v>0</v>
      </c>
      <c r="T26" s="169">
        <v>0</v>
      </c>
      <c r="U26" s="169">
        <v>50</v>
      </c>
      <c r="V26" s="169">
        <v>50</v>
      </c>
      <c r="W26" s="169">
        <v>0</v>
      </c>
      <c r="X26" s="169">
        <v>5</v>
      </c>
      <c r="Y26" s="170">
        <f t="shared" si="1"/>
        <v>120</v>
      </c>
      <c r="Z26" s="118">
        <v>0.001388888888888889</v>
      </c>
      <c r="AA26" s="118">
        <v>0.002337962962962963</v>
      </c>
      <c r="AB26" s="504">
        <f aca="true" t="shared" si="5" ref="AB26:AB37">Z26+AA26</f>
        <v>0.003726851851851852</v>
      </c>
      <c r="AC26" s="170">
        <v>9</v>
      </c>
      <c r="AD26" s="170">
        <v>7</v>
      </c>
      <c r="AE26" s="170"/>
      <c r="AF26" s="170"/>
      <c r="AG26" s="359"/>
      <c r="AH26" s="447">
        <f>AB26/AB10</f>
        <v>2.07741935483871</v>
      </c>
      <c r="AI26" s="82"/>
    </row>
    <row r="27" spans="1:35" s="88" customFormat="1" ht="23.25">
      <c r="A27" s="89">
        <v>10</v>
      </c>
      <c r="B27" s="171">
        <v>5</v>
      </c>
      <c r="C27" s="269" t="s">
        <v>72</v>
      </c>
      <c r="D27" s="116"/>
      <c r="E27" s="116"/>
      <c r="F27" s="116"/>
      <c r="G27" s="270">
        <v>0.00555555555555556</v>
      </c>
      <c r="H27" s="270">
        <v>0.007905092592592592</v>
      </c>
      <c r="I27" s="255">
        <f t="shared" si="4"/>
        <v>0.002349537037037032</v>
      </c>
      <c r="J27" s="171">
        <v>5</v>
      </c>
      <c r="K27" s="171">
        <v>0</v>
      </c>
      <c r="L27" s="171">
        <v>50</v>
      </c>
      <c r="M27" s="171">
        <v>0</v>
      </c>
      <c r="N27" s="171">
        <v>0</v>
      </c>
      <c r="O27" s="171">
        <v>0</v>
      </c>
      <c r="P27" s="171">
        <v>0</v>
      </c>
      <c r="Q27" s="171">
        <v>0</v>
      </c>
      <c r="R27" s="171">
        <v>0</v>
      </c>
      <c r="S27" s="171">
        <v>0</v>
      </c>
      <c r="T27" s="171">
        <v>5</v>
      </c>
      <c r="U27" s="171">
        <v>50</v>
      </c>
      <c r="V27" s="171">
        <v>0</v>
      </c>
      <c r="W27" s="171">
        <v>0</v>
      </c>
      <c r="X27" s="171">
        <v>50</v>
      </c>
      <c r="Y27" s="172">
        <f t="shared" si="1"/>
        <v>160</v>
      </c>
      <c r="Z27" s="119">
        <v>0.0018518518518518517</v>
      </c>
      <c r="AA27" s="119">
        <v>0.002349537037037037</v>
      </c>
      <c r="AB27" s="505">
        <f t="shared" si="5"/>
        <v>0.004201388888888889</v>
      </c>
      <c r="AC27" s="172">
        <v>10</v>
      </c>
      <c r="AD27" s="172"/>
      <c r="AE27" s="172">
        <v>3</v>
      </c>
      <c r="AF27" s="172"/>
      <c r="AG27" s="172">
        <v>1</v>
      </c>
      <c r="AH27" s="445"/>
      <c r="AI27" s="83"/>
    </row>
    <row r="28" spans="1:35" s="88" customFormat="1" ht="33.75" customHeight="1" thickBot="1">
      <c r="A28" s="90"/>
      <c r="B28" s="183"/>
      <c r="C28" s="280" t="s">
        <v>122</v>
      </c>
      <c r="D28" s="183">
        <v>1</v>
      </c>
      <c r="E28" s="183">
        <v>1995</v>
      </c>
      <c r="F28" s="90" t="s">
        <v>7</v>
      </c>
      <c r="G28" s="281">
        <v>0.05625</v>
      </c>
      <c r="H28" s="281">
        <v>0.05856481481481481</v>
      </c>
      <c r="I28" s="258">
        <f t="shared" si="4"/>
        <v>0.0023148148148148112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183">
        <v>0</v>
      </c>
      <c r="P28" s="183">
        <v>50</v>
      </c>
      <c r="Q28" s="183">
        <v>50</v>
      </c>
      <c r="R28" s="183">
        <v>50</v>
      </c>
      <c r="S28" s="183">
        <v>50</v>
      </c>
      <c r="T28" s="183">
        <v>0</v>
      </c>
      <c r="U28" s="183">
        <v>50</v>
      </c>
      <c r="V28" s="183">
        <v>0</v>
      </c>
      <c r="W28" s="183">
        <v>0</v>
      </c>
      <c r="X28" s="183">
        <v>5</v>
      </c>
      <c r="Y28" s="184">
        <f t="shared" si="1"/>
        <v>255</v>
      </c>
      <c r="Z28" s="185">
        <v>0.002951388888888889</v>
      </c>
      <c r="AA28" s="185">
        <v>0.002314814814814815</v>
      </c>
      <c r="AB28" s="353">
        <f t="shared" si="5"/>
        <v>0.0052662037037037035</v>
      </c>
      <c r="AC28" s="170"/>
      <c r="AD28" s="170"/>
      <c r="AE28" s="170"/>
      <c r="AF28" s="170"/>
      <c r="AG28" s="424"/>
      <c r="AH28" s="176"/>
      <c r="AI28" s="82"/>
    </row>
    <row r="29" spans="1:35" s="88" customFormat="1" ht="23.25">
      <c r="A29" s="92">
        <v>11</v>
      </c>
      <c r="B29" s="216">
        <v>4</v>
      </c>
      <c r="C29" s="275" t="s">
        <v>69</v>
      </c>
      <c r="D29" s="277"/>
      <c r="E29" s="277"/>
      <c r="F29" s="93"/>
      <c r="G29" s="256">
        <v>0.00416666666666667</v>
      </c>
      <c r="H29" s="256">
        <v>0.007442129629629629</v>
      </c>
      <c r="I29" s="259">
        <f t="shared" si="4"/>
        <v>0.003275462962962959</v>
      </c>
      <c r="J29" s="216">
        <v>50</v>
      </c>
      <c r="K29" s="216">
        <v>0</v>
      </c>
      <c r="L29" s="216">
        <v>0</v>
      </c>
      <c r="M29" s="216">
        <v>50</v>
      </c>
      <c r="N29" s="216">
        <v>0</v>
      </c>
      <c r="O29" s="216">
        <v>0</v>
      </c>
      <c r="P29" s="216">
        <v>50</v>
      </c>
      <c r="Q29" s="216">
        <v>0</v>
      </c>
      <c r="R29" s="216">
        <v>0</v>
      </c>
      <c r="S29" s="216">
        <v>0</v>
      </c>
      <c r="T29" s="216">
        <v>0</v>
      </c>
      <c r="U29" s="216">
        <v>50</v>
      </c>
      <c r="V29" s="216">
        <v>50</v>
      </c>
      <c r="W29" s="216">
        <v>50</v>
      </c>
      <c r="X29" s="216">
        <v>50</v>
      </c>
      <c r="Y29" s="233">
        <f t="shared" si="1"/>
        <v>350</v>
      </c>
      <c r="Z29" s="234">
        <v>0.004050925925925926</v>
      </c>
      <c r="AA29" s="234">
        <v>0.003275462962962963</v>
      </c>
      <c r="AB29" s="351">
        <f t="shared" si="5"/>
        <v>0.007326388888888889</v>
      </c>
      <c r="AC29" s="172"/>
      <c r="AD29" s="172"/>
      <c r="AE29" s="172"/>
      <c r="AF29" s="172"/>
      <c r="AG29" s="172"/>
      <c r="AH29" s="422"/>
      <c r="AI29" s="161"/>
    </row>
    <row r="30" spans="1:35" s="88" customFormat="1" ht="33.75" customHeight="1" thickBot="1">
      <c r="A30" s="94"/>
      <c r="B30" s="95"/>
      <c r="C30" s="276" t="s">
        <v>78</v>
      </c>
      <c r="D30" s="169">
        <v>3</v>
      </c>
      <c r="E30" s="169">
        <v>1990</v>
      </c>
      <c r="F30" s="169" t="s">
        <v>7</v>
      </c>
      <c r="G30" s="279">
        <v>0.05277777777777778</v>
      </c>
      <c r="H30" s="279">
        <v>0.055497685185185185</v>
      </c>
      <c r="I30" s="257">
        <f t="shared" si="4"/>
        <v>0.002719907407407407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50</v>
      </c>
      <c r="R30" s="169">
        <v>0</v>
      </c>
      <c r="S30" s="169">
        <v>50</v>
      </c>
      <c r="T30" s="169">
        <v>50</v>
      </c>
      <c r="U30" s="169">
        <v>50</v>
      </c>
      <c r="V30" s="169">
        <v>50</v>
      </c>
      <c r="W30" s="169">
        <v>0</v>
      </c>
      <c r="X30" s="169">
        <v>5</v>
      </c>
      <c r="Y30" s="170">
        <f t="shared" si="1"/>
        <v>255</v>
      </c>
      <c r="Z30" s="118">
        <v>0.002951388888888889</v>
      </c>
      <c r="AA30" s="118">
        <v>0.0027199074074074074</v>
      </c>
      <c r="AB30" s="504">
        <f t="shared" si="5"/>
        <v>0.005671296296296296</v>
      </c>
      <c r="AC30" s="170">
        <v>11</v>
      </c>
      <c r="AD30" s="170">
        <v>8</v>
      </c>
      <c r="AE30" s="170"/>
      <c r="AF30" s="170"/>
      <c r="AG30" s="158">
        <v>2</v>
      </c>
      <c r="AH30" s="445"/>
      <c r="AI30" s="231"/>
    </row>
    <row r="31" spans="1:35" s="88" customFormat="1" ht="46.5">
      <c r="A31" s="92">
        <v>12</v>
      </c>
      <c r="B31" s="216">
        <v>17</v>
      </c>
      <c r="C31" s="275" t="s">
        <v>92</v>
      </c>
      <c r="D31" s="187"/>
      <c r="E31" s="187"/>
      <c r="F31" s="187"/>
      <c r="G31" s="256">
        <v>0.0208333333333333</v>
      </c>
      <c r="H31" s="256">
        <v>0.02326388888888889</v>
      </c>
      <c r="I31" s="259">
        <f t="shared" si="4"/>
        <v>0.0024305555555555886</v>
      </c>
      <c r="J31" s="216">
        <v>50</v>
      </c>
      <c r="K31" s="216">
        <v>0</v>
      </c>
      <c r="L31" s="216">
        <v>50</v>
      </c>
      <c r="M31" s="216">
        <v>50</v>
      </c>
      <c r="N31" s="216">
        <v>0</v>
      </c>
      <c r="O31" s="216">
        <v>0</v>
      </c>
      <c r="P31" s="216">
        <v>0</v>
      </c>
      <c r="Q31" s="216">
        <v>0</v>
      </c>
      <c r="R31" s="216">
        <v>0</v>
      </c>
      <c r="S31" s="216">
        <v>0</v>
      </c>
      <c r="T31" s="216">
        <v>50</v>
      </c>
      <c r="U31" s="216">
        <v>0</v>
      </c>
      <c r="V31" s="216">
        <v>50</v>
      </c>
      <c r="W31" s="216">
        <v>0</v>
      </c>
      <c r="X31" s="216">
        <v>50</v>
      </c>
      <c r="Y31" s="233">
        <f t="shared" si="1"/>
        <v>300</v>
      </c>
      <c r="Z31" s="234">
        <v>0.003472222222222222</v>
      </c>
      <c r="AA31" s="234">
        <v>0.0024305555555555556</v>
      </c>
      <c r="AB31" s="351">
        <f t="shared" si="5"/>
        <v>0.005902777777777778</v>
      </c>
      <c r="AC31" s="172"/>
      <c r="AD31" s="172"/>
      <c r="AE31" s="172"/>
      <c r="AF31" s="172"/>
      <c r="AG31" s="358"/>
      <c r="AH31" s="186"/>
      <c r="AI31" s="235"/>
    </row>
    <row r="32" spans="1:35" s="88" customFormat="1" ht="24" thickBot="1">
      <c r="A32" s="94"/>
      <c r="B32" s="169"/>
      <c r="C32" s="276" t="s">
        <v>73</v>
      </c>
      <c r="D32" s="169">
        <v>1</v>
      </c>
      <c r="E32" s="169">
        <v>1988</v>
      </c>
      <c r="F32" s="169" t="s">
        <v>7</v>
      </c>
      <c r="G32" s="279">
        <v>0.06944444444444443</v>
      </c>
      <c r="H32" s="279">
        <v>0.071875</v>
      </c>
      <c r="I32" s="257">
        <f t="shared" si="4"/>
        <v>0.002430555555555561</v>
      </c>
      <c r="J32" s="169">
        <v>50</v>
      </c>
      <c r="K32" s="169">
        <v>0</v>
      </c>
      <c r="L32" s="169">
        <v>0</v>
      </c>
      <c r="M32" s="169">
        <v>0</v>
      </c>
      <c r="N32" s="169">
        <v>0</v>
      </c>
      <c r="O32" s="169">
        <v>0</v>
      </c>
      <c r="P32" s="169">
        <v>50</v>
      </c>
      <c r="Q32" s="169">
        <v>0</v>
      </c>
      <c r="R32" s="169">
        <v>5</v>
      </c>
      <c r="S32" s="169">
        <v>0</v>
      </c>
      <c r="T32" s="169">
        <v>0</v>
      </c>
      <c r="U32" s="169">
        <v>0</v>
      </c>
      <c r="V32" s="169">
        <v>50</v>
      </c>
      <c r="W32" s="169">
        <v>0</v>
      </c>
      <c r="X32" s="169">
        <v>0</v>
      </c>
      <c r="Y32" s="170">
        <f t="shared" si="1"/>
        <v>155</v>
      </c>
      <c r="Z32" s="118">
        <v>0.0017939814814814815</v>
      </c>
      <c r="AA32" s="118">
        <v>0.0024305555555555556</v>
      </c>
      <c r="AB32" s="504">
        <f t="shared" si="5"/>
        <v>0.004224537037037037</v>
      </c>
      <c r="AC32" s="170">
        <v>11</v>
      </c>
      <c r="AD32" s="170"/>
      <c r="AE32" s="170">
        <v>4</v>
      </c>
      <c r="AF32" s="170"/>
      <c r="AG32" s="359"/>
      <c r="AH32" s="445"/>
      <c r="AI32" s="266"/>
    </row>
    <row r="33" spans="1:35" s="88" customFormat="1" ht="42" customHeight="1">
      <c r="A33" s="92">
        <v>13</v>
      </c>
      <c r="B33" s="216">
        <v>19</v>
      </c>
      <c r="C33" s="275" t="s">
        <v>64</v>
      </c>
      <c r="D33" s="285"/>
      <c r="E33" s="285"/>
      <c r="F33" s="284"/>
      <c r="G33" s="256">
        <v>0.0236111111111111</v>
      </c>
      <c r="H33" s="256"/>
      <c r="I33" s="259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33">
        <f t="shared" si="1"/>
        <v>0</v>
      </c>
      <c r="Z33" s="234">
        <v>0</v>
      </c>
      <c r="AA33" s="260"/>
      <c r="AB33" s="351">
        <f t="shared" si="5"/>
        <v>0</v>
      </c>
      <c r="AC33" s="172"/>
      <c r="AD33" s="172"/>
      <c r="AE33" s="172"/>
      <c r="AF33" s="172"/>
      <c r="AG33" s="189"/>
      <c r="AH33" s="186"/>
      <c r="AI33" s="186"/>
    </row>
    <row r="34" spans="1:35" s="88" customFormat="1" ht="33.75" customHeight="1" thickBot="1">
      <c r="A34" s="94"/>
      <c r="B34" s="169"/>
      <c r="C34" s="276" t="s">
        <v>117</v>
      </c>
      <c r="D34" s="169">
        <v>3</v>
      </c>
      <c r="E34" s="169"/>
      <c r="F34" s="99"/>
      <c r="G34" s="279">
        <v>0.05555555555555555</v>
      </c>
      <c r="H34" s="279">
        <v>0.057638888888888885</v>
      </c>
      <c r="I34" s="257">
        <f>H34-G34</f>
        <v>0.002083333333333333</v>
      </c>
      <c r="J34" s="169"/>
      <c r="K34" s="169"/>
      <c r="L34" s="169">
        <v>0</v>
      </c>
      <c r="M34" s="169"/>
      <c r="N34" s="169"/>
      <c r="O34" s="169">
        <v>50</v>
      </c>
      <c r="P34" s="169">
        <v>50</v>
      </c>
      <c r="Q34" s="169">
        <v>0</v>
      </c>
      <c r="R34" s="169">
        <v>0</v>
      </c>
      <c r="S34" s="169">
        <v>0</v>
      </c>
      <c r="T34" s="169">
        <v>50</v>
      </c>
      <c r="U34" s="169">
        <v>50</v>
      </c>
      <c r="V34" s="169">
        <v>0</v>
      </c>
      <c r="W34" s="169">
        <v>0</v>
      </c>
      <c r="X34" s="169">
        <v>0</v>
      </c>
      <c r="Y34" s="170">
        <f t="shared" si="1"/>
        <v>200</v>
      </c>
      <c r="Z34" s="118">
        <v>0.002314814814814815</v>
      </c>
      <c r="AA34" s="118">
        <v>0.0020833333333333333</v>
      </c>
      <c r="AB34" s="504">
        <f t="shared" si="5"/>
        <v>0.004398148148148148</v>
      </c>
      <c r="AC34" s="170">
        <v>12</v>
      </c>
      <c r="AD34" s="170"/>
      <c r="AE34" s="170">
        <v>5</v>
      </c>
      <c r="AF34" s="170"/>
      <c r="AG34" s="359"/>
      <c r="AH34" s="445"/>
      <c r="AI34" s="115"/>
    </row>
    <row r="35" spans="1:35" s="88" customFormat="1" ht="46.5">
      <c r="A35" s="92">
        <v>14</v>
      </c>
      <c r="B35" s="216">
        <v>13</v>
      </c>
      <c r="C35" s="271" t="s">
        <v>83</v>
      </c>
      <c r="D35" s="187"/>
      <c r="E35" s="187"/>
      <c r="F35" s="187"/>
      <c r="G35" s="256">
        <v>0.0166666666666667</v>
      </c>
      <c r="H35" s="256">
        <v>0.018379629629629628</v>
      </c>
      <c r="I35" s="259">
        <f>H35-G35</f>
        <v>0.0017129629629629266</v>
      </c>
      <c r="J35" s="216">
        <v>0</v>
      </c>
      <c r="K35" s="216">
        <v>0</v>
      </c>
      <c r="L35" s="216">
        <v>50</v>
      </c>
      <c r="M35" s="216">
        <v>50</v>
      </c>
      <c r="N35" s="216">
        <v>50</v>
      </c>
      <c r="O35" s="216">
        <v>5</v>
      </c>
      <c r="P35" s="216">
        <v>50</v>
      </c>
      <c r="Q35" s="216">
        <v>0</v>
      </c>
      <c r="R35" s="216">
        <v>0</v>
      </c>
      <c r="S35" s="216">
        <v>50</v>
      </c>
      <c r="T35" s="216">
        <v>0</v>
      </c>
      <c r="U35" s="216">
        <v>50</v>
      </c>
      <c r="V35" s="216">
        <v>0</v>
      </c>
      <c r="W35" s="216">
        <v>0</v>
      </c>
      <c r="X35" s="216">
        <v>5</v>
      </c>
      <c r="Y35" s="233">
        <f t="shared" si="1"/>
        <v>310</v>
      </c>
      <c r="Z35" s="234">
        <v>0.004166666666666667</v>
      </c>
      <c r="AA35" s="234">
        <v>0.003101851851851852</v>
      </c>
      <c r="AB35" s="351">
        <f t="shared" si="5"/>
        <v>0.007268518518518519</v>
      </c>
      <c r="AC35" s="172"/>
      <c r="AD35" s="172"/>
      <c r="AE35" s="172"/>
      <c r="AF35" s="172"/>
      <c r="AG35" s="162"/>
      <c r="AH35" s="177"/>
      <c r="AI35" s="83"/>
    </row>
    <row r="36" spans="1:35" s="88" customFormat="1" ht="33.75" customHeight="1" thickBot="1">
      <c r="A36" s="423"/>
      <c r="B36" s="183"/>
      <c r="C36" s="280" t="s">
        <v>87</v>
      </c>
      <c r="D36" s="183">
        <v>3</v>
      </c>
      <c r="E36" s="183">
        <v>1987</v>
      </c>
      <c r="F36" s="90" t="s">
        <v>7</v>
      </c>
      <c r="G36" s="281">
        <v>0.06527777777777778</v>
      </c>
      <c r="H36" s="281">
        <v>0.06731481481481481</v>
      </c>
      <c r="I36" s="258">
        <f>H36-G36</f>
        <v>0.0020370370370370317</v>
      </c>
      <c r="J36" s="183"/>
      <c r="K36" s="183">
        <v>50</v>
      </c>
      <c r="L36" s="183">
        <v>5</v>
      </c>
      <c r="M36" s="183">
        <v>50</v>
      </c>
      <c r="N36" s="183">
        <v>0</v>
      </c>
      <c r="O36" s="183">
        <v>0</v>
      </c>
      <c r="P36" s="183">
        <v>50</v>
      </c>
      <c r="Q36" s="183">
        <v>0</v>
      </c>
      <c r="R36" s="183">
        <v>0</v>
      </c>
      <c r="S36" s="183">
        <v>50</v>
      </c>
      <c r="T36" s="183">
        <v>0</v>
      </c>
      <c r="U36" s="183">
        <v>50</v>
      </c>
      <c r="V36" s="183">
        <v>0</v>
      </c>
      <c r="W36" s="183">
        <v>0</v>
      </c>
      <c r="X36" s="183">
        <v>0</v>
      </c>
      <c r="Y36" s="184">
        <f t="shared" si="1"/>
        <v>255</v>
      </c>
      <c r="Z36" s="185">
        <v>0.002951388888888889</v>
      </c>
      <c r="AA36" s="185">
        <v>0.0020370370370370373</v>
      </c>
      <c r="AB36" s="514">
        <f t="shared" si="5"/>
        <v>0.004988425925925926</v>
      </c>
      <c r="AC36" s="184">
        <v>13</v>
      </c>
      <c r="AD36" s="184">
        <v>9</v>
      </c>
      <c r="AE36" s="184"/>
      <c r="AF36" s="184"/>
      <c r="AG36" s="515"/>
      <c r="AH36" s="446"/>
      <c r="AI36" s="103"/>
    </row>
    <row r="37" spans="1:35" s="88" customFormat="1" ht="45.75" customHeight="1">
      <c r="A37" s="92">
        <v>15</v>
      </c>
      <c r="B37" s="216">
        <v>8</v>
      </c>
      <c r="C37" s="275" t="s">
        <v>64</v>
      </c>
      <c r="D37" s="285"/>
      <c r="E37" s="285"/>
      <c r="F37" s="284"/>
      <c r="G37" s="256">
        <v>0.013194444444444444</v>
      </c>
      <c r="H37" s="256">
        <v>0.015266203703703705</v>
      </c>
      <c r="I37" s="259">
        <f>H37-G37</f>
        <v>0.002071759259259261</v>
      </c>
      <c r="J37" s="216">
        <v>50</v>
      </c>
      <c r="K37" s="216">
        <v>50</v>
      </c>
      <c r="L37" s="216">
        <v>0</v>
      </c>
      <c r="M37" s="216">
        <v>50</v>
      </c>
      <c r="N37" s="216">
        <v>50</v>
      </c>
      <c r="O37" s="216">
        <v>50</v>
      </c>
      <c r="P37" s="216">
        <v>50</v>
      </c>
      <c r="Q37" s="216">
        <v>5</v>
      </c>
      <c r="R37" s="216">
        <v>0</v>
      </c>
      <c r="S37" s="216">
        <v>5</v>
      </c>
      <c r="T37" s="216">
        <v>0</v>
      </c>
      <c r="U37" s="216">
        <v>50</v>
      </c>
      <c r="V37" s="216">
        <v>0</v>
      </c>
      <c r="W37" s="216">
        <v>0</v>
      </c>
      <c r="X37" s="216">
        <v>0</v>
      </c>
      <c r="Y37" s="233">
        <f t="shared" si="1"/>
        <v>360</v>
      </c>
      <c r="Z37" s="234">
        <v>0.004166666666666667</v>
      </c>
      <c r="AA37" s="234">
        <v>0.0020717592592592593</v>
      </c>
      <c r="AB37" s="507">
        <f t="shared" si="5"/>
        <v>0.006238425925925926</v>
      </c>
      <c r="AC37" s="233">
        <v>15</v>
      </c>
      <c r="AD37" s="233"/>
      <c r="AE37" s="233">
        <v>6</v>
      </c>
      <c r="AF37" s="233"/>
      <c r="AG37" s="233">
        <v>3</v>
      </c>
      <c r="AH37" s="453"/>
      <c r="AI37" s="190"/>
    </row>
    <row r="38" spans="1:35" s="88" customFormat="1" ht="33.75" customHeight="1" thickBot="1">
      <c r="A38" s="94"/>
      <c r="B38" s="169"/>
      <c r="C38" s="276" t="s">
        <v>65</v>
      </c>
      <c r="D38" s="169">
        <v>3</v>
      </c>
      <c r="E38" s="169">
        <v>1994</v>
      </c>
      <c r="F38" s="99" t="s">
        <v>7</v>
      </c>
      <c r="G38" s="279"/>
      <c r="H38" s="279"/>
      <c r="I38" s="257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70"/>
      <c r="Z38" s="118"/>
      <c r="AA38" s="118"/>
      <c r="AB38" s="352"/>
      <c r="AC38" s="170"/>
      <c r="AD38" s="170"/>
      <c r="AE38" s="170"/>
      <c r="AF38" s="170"/>
      <c r="AG38" s="170"/>
      <c r="AH38" s="191"/>
      <c r="AI38" s="192"/>
    </row>
    <row r="39" spans="1:35" s="88" customFormat="1" ht="33.75" customHeight="1">
      <c r="A39" s="92">
        <v>16</v>
      </c>
      <c r="B39" s="216">
        <v>18</v>
      </c>
      <c r="C39" s="287" t="s">
        <v>99</v>
      </c>
      <c r="D39" s="284"/>
      <c r="E39" s="285"/>
      <c r="F39" s="285"/>
      <c r="G39" s="256">
        <v>0.0222222222222222</v>
      </c>
      <c r="H39" s="256"/>
      <c r="I39" s="259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33">
        <f aca="true" t="shared" si="6" ref="Y39:Y49">J39+K39+L39+M39+N39+O39+P39+Q39+R39+S39+T39+U39+V39+W39+X39</f>
        <v>0</v>
      </c>
      <c r="Z39" s="234">
        <v>0</v>
      </c>
      <c r="AA39" s="449" t="s">
        <v>128</v>
      </c>
      <c r="AB39" s="234"/>
      <c r="AC39" s="233"/>
      <c r="AD39" s="233"/>
      <c r="AE39" s="233"/>
      <c r="AF39" s="233"/>
      <c r="AG39" s="233"/>
      <c r="AH39" s="516"/>
      <c r="AI39" s="517"/>
    </row>
    <row r="40" spans="1:35" s="88" customFormat="1" ht="33.75" customHeight="1" thickBot="1">
      <c r="A40" s="94"/>
      <c r="B40" s="169"/>
      <c r="C40" s="288" t="s">
        <v>68</v>
      </c>
      <c r="D40" s="169">
        <v>1</v>
      </c>
      <c r="E40" s="169">
        <v>2001</v>
      </c>
      <c r="F40" s="95" t="s">
        <v>7</v>
      </c>
      <c r="G40" s="279"/>
      <c r="H40" s="279"/>
      <c r="I40" s="257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70"/>
      <c r="Z40" s="118"/>
      <c r="AA40" s="293"/>
      <c r="AB40" s="118"/>
      <c r="AC40" s="170"/>
      <c r="AD40" s="170"/>
      <c r="AE40" s="170"/>
      <c r="AF40" s="170"/>
      <c r="AG40" s="518"/>
      <c r="AH40" s="519"/>
      <c r="AI40" s="520"/>
    </row>
    <row r="41" spans="1:35" s="88" customFormat="1" ht="33.75" customHeight="1">
      <c r="A41" s="92">
        <v>19</v>
      </c>
      <c r="B41" s="216">
        <v>19</v>
      </c>
      <c r="C41" s="521" t="s">
        <v>76</v>
      </c>
      <c r="D41" s="522"/>
      <c r="E41" s="523"/>
      <c r="F41" s="523"/>
      <c r="G41" s="256"/>
      <c r="H41" s="523"/>
      <c r="I41" s="188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33"/>
      <c r="Z41" s="234"/>
      <c r="AA41" s="449"/>
      <c r="AB41" s="234"/>
      <c r="AC41" s="233"/>
      <c r="AD41" s="233"/>
      <c r="AE41" s="233"/>
      <c r="AF41" s="233"/>
      <c r="AG41" s="233"/>
      <c r="AH41" s="516"/>
      <c r="AI41" s="517"/>
    </row>
    <row r="42" spans="1:35" s="88" customFormat="1" ht="33.75" customHeight="1" thickBot="1">
      <c r="A42" s="94"/>
      <c r="B42" s="169"/>
      <c r="C42" s="524" t="s">
        <v>75</v>
      </c>
      <c r="D42" s="169">
        <v>1</v>
      </c>
      <c r="E42" s="169">
        <v>1996</v>
      </c>
      <c r="F42" s="95" t="s">
        <v>7</v>
      </c>
      <c r="G42" s="279">
        <v>0.07083333333333333</v>
      </c>
      <c r="H42" s="95"/>
      <c r="I42" s="525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70">
        <f t="shared" si="6"/>
        <v>0</v>
      </c>
      <c r="Z42" s="118">
        <v>0</v>
      </c>
      <c r="AA42" s="293" t="s">
        <v>128</v>
      </c>
      <c r="AB42" s="118"/>
      <c r="AC42" s="170"/>
      <c r="AD42" s="170"/>
      <c r="AE42" s="170"/>
      <c r="AF42" s="170"/>
      <c r="AG42" s="518"/>
      <c r="AH42" s="519"/>
      <c r="AI42" s="520"/>
    </row>
    <row r="43" spans="1:35" s="88" customFormat="1" ht="33.75" customHeight="1">
      <c r="A43" s="92">
        <v>20</v>
      </c>
      <c r="B43" s="216">
        <v>20</v>
      </c>
      <c r="C43" s="526" t="s">
        <v>94</v>
      </c>
      <c r="D43" s="277"/>
      <c r="E43" s="93"/>
      <c r="F43" s="277"/>
      <c r="G43" s="256">
        <v>0.005555555555555556</v>
      </c>
      <c r="H43" s="277"/>
      <c r="I43" s="527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33">
        <f t="shared" si="6"/>
        <v>0</v>
      </c>
      <c r="Z43" s="234">
        <v>0</v>
      </c>
      <c r="AA43" s="449" t="s">
        <v>128</v>
      </c>
      <c r="AB43" s="234"/>
      <c r="AC43" s="233"/>
      <c r="AD43" s="233"/>
      <c r="AE43" s="233"/>
      <c r="AF43" s="233"/>
      <c r="AG43" s="233"/>
      <c r="AH43" s="516"/>
      <c r="AI43" s="517"/>
    </row>
    <row r="44" spans="1:35" s="88" customFormat="1" ht="33.75" customHeight="1" thickBot="1">
      <c r="A44" s="94"/>
      <c r="B44" s="169"/>
      <c r="C44" s="528" t="s">
        <v>95</v>
      </c>
      <c r="D44" s="169">
        <v>1</v>
      </c>
      <c r="E44" s="169">
        <v>1994</v>
      </c>
      <c r="F44" s="95" t="s">
        <v>7</v>
      </c>
      <c r="G44" s="95"/>
      <c r="H44" s="95"/>
      <c r="I44" s="52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70"/>
      <c r="Z44" s="118"/>
      <c r="AA44" s="293"/>
      <c r="AB44" s="118"/>
      <c r="AC44" s="170"/>
      <c r="AD44" s="170"/>
      <c r="AE44" s="170"/>
      <c r="AF44" s="170"/>
      <c r="AG44" s="518"/>
      <c r="AH44" s="169"/>
      <c r="AI44" s="520"/>
    </row>
    <row r="45" spans="1:35" s="88" customFormat="1" ht="33.75" customHeight="1">
      <c r="A45" s="92">
        <v>21</v>
      </c>
      <c r="B45" s="216">
        <v>21</v>
      </c>
      <c r="C45" s="526" t="s">
        <v>92</v>
      </c>
      <c r="D45" s="522"/>
      <c r="E45" s="523"/>
      <c r="F45" s="523"/>
      <c r="G45" s="256">
        <v>0.025</v>
      </c>
      <c r="H45" s="523"/>
      <c r="I45" s="188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33">
        <f t="shared" si="6"/>
        <v>0</v>
      </c>
      <c r="Z45" s="234">
        <v>0</v>
      </c>
      <c r="AA45" s="449" t="s">
        <v>128</v>
      </c>
      <c r="AB45" s="234"/>
      <c r="AC45" s="233"/>
      <c r="AD45" s="233"/>
      <c r="AE45" s="233"/>
      <c r="AF45" s="233"/>
      <c r="AG45" s="530"/>
      <c r="AH45" s="216"/>
      <c r="AI45" s="517"/>
    </row>
    <row r="46" spans="1:35" s="88" customFormat="1" ht="33.75" customHeight="1" thickBot="1">
      <c r="A46" s="94"/>
      <c r="B46" s="169"/>
      <c r="C46" s="528" t="s">
        <v>102</v>
      </c>
      <c r="D46" s="169">
        <v>1</v>
      </c>
      <c r="E46" s="95">
        <v>1997</v>
      </c>
      <c r="F46" s="169" t="s">
        <v>7</v>
      </c>
      <c r="G46" s="169"/>
      <c r="H46" s="169"/>
      <c r="I46" s="52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70"/>
      <c r="Z46" s="118"/>
      <c r="AA46" s="293"/>
      <c r="AB46" s="118"/>
      <c r="AC46" s="170"/>
      <c r="AD46" s="170"/>
      <c r="AE46" s="170"/>
      <c r="AF46" s="170"/>
      <c r="AG46" s="518"/>
      <c r="AH46" s="169"/>
      <c r="AI46" s="520"/>
    </row>
    <row r="47" spans="1:35" s="88" customFormat="1" ht="33.75" customHeight="1">
      <c r="A47" s="92">
        <v>22</v>
      </c>
      <c r="B47" s="216">
        <v>6</v>
      </c>
      <c r="C47" s="271" t="s">
        <v>60</v>
      </c>
      <c r="D47" s="277"/>
      <c r="E47" s="277"/>
      <c r="F47" s="93"/>
      <c r="G47" s="256">
        <v>0.00694444444444444</v>
      </c>
      <c r="H47" s="256"/>
      <c r="I47" s="259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33"/>
      <c r="Z47" s="234"/>
      <c r="AA47" s="449"/>
      <c r="AB47" s="234"/>
      <c r="AC47" s="233"/>
      <c r="AD47" s="233"/>
      <c r="AE47" s="233"/>
      <c r="AF47" s="233"/>
      <c r="AG47" s="233"/>
      <c r="AH47" s="531"/>
      <c r="AI47" s="517"/>
    </row>
    <row r="48" spans="1:35" s="88" customFormat="1" ht="33.75" customHeight="1" thickBot="1">
      <c r="A48" s="94"/>
      <c r="B48" s="169"/>
      <c r="C48" s="276" t="s">
        <v>79</v>
      </c>
      <c r="D48" s="169">
        <v>10</v>
      </c>
      <c r="E48" s="169">
        <v>1987</v>
      </c>
      <c r="F48" s="169" t="s">
        <v>7</v>
      </c>
      <c r="G48" s="279">
        <v>0.05555555555555555</v>
      </c>
      <c r="H48" s="279"/>
      <c r="I48" s="257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70">
        <f t="shared" si="6"/>
        <v>0</v>
      </c>
      <c r="Z48" s="118">
        <v>0</v>
      </c>
      <c r="AA48" s="293" t="s">
        <v>128</v>
      </c>
      <c r="AB48" s="118"/>
      <c r="AC48" s="170"/>
      <c r="AD48" s="170"/>
      <c r="AE48" s="170"/>
      <c r="AF48" s="170"/>
      <c r="AG48" s="518"/>
      <c r="AH48" s="532"/>
      <c r="AI48" s="520"/>
    </row>
    <row r="49" spans="1:35" s="88" customFormat="1" ht="33.75" customHeight="1">
      <c r="A49" s="92">
        <v>23</v>
      </c>
      <c r="B49" s="216">
        <v>15</v>
      </c>
      <c r="C49" s="287" t="s">
        <v>99</v>
      </c>
      <c r="D49" s="232"/>
      <c r="E49" s="187"/>
      <c r="F49" s="187"/>
      <c r="G49" s="256">
        <v>0.0194444444444444</v>
      </c>
      <c r="H49" s="256"/>
      <c r="I49" s="259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33">
        <f t="shared" si="6"/>
        <v>0</v>
      </c>
      <c r="Z49" s="234">
        <v>0</v>
      </c>
      <c r="AA49" s="449" t="s">
        <v>128</v>
      </c>
      <c r="AB49" s="234"/>
      <c r="AC49" s="233"/>
      <c r="AD49" s="233"/>
      <c r="AE49" s="233"/>
      <c r="AF49" s="233"/>
      <c r="AG49" s="233"/>
      <c r="AH49" s="516"/>
      <c r="AI49" s="517"/>
    </row>
    <row r="50" spans="1:35" s="88" customFormat="1" ht="33.75" customHeight="1" thickBot="1">
      <c r="A50" s="94"/>
      <c r="B50" s="169"/>
      <c r="C50" s="288" t="s">
        <v>101</v>
      </c>
      <c r="D50" s="169">
        <v>1</v>
      </c>
      <c r="E50" s="95">
        <v>1997</v>
      </c>
      <c r="F50" s="169" t="s">
        <v>7</v>
      </c>
      <c r="G50" s="279">
        <v>0.06805555555555555</v>
      </c>
      <c r="H50" s="279"/>
      <c r="I50" s="257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70"/>
      <c r="Z50" s="118"/>
      <c r="AA50" s="293"/>
      <c r="AB50" s="118"/>
      <c r="AC50" s="170"/>
      <c r="AD50" s="170"/>
      <c r="AE50" s="170"/>
      <c r="AF50" s="170"/>
      <c r="AG50" s="518"/>
      <c r="AH50" s="519"/>
      <c r="AI50" s="520"/>
    </row>
    <row r="51" spans="1:35" s="88" customFormat="1" ht="33.75" customHeight="1">
      <c r="A51" s="114"/>
      <c r="B51" s="144"/>
      <c r="C51" s="147" t="s">
        <v>147</v>
      </c>
      <c r="D51" s="148"/>
      <c r="E51" s="114"/>
      <c r="F51" s="179"/>
      <c r="G51" s="179"/>
      <c r="H51" s="179"/>
      <c r="I51" s="180"/>
      <c r="J51" s="149"/>
      <c r="K51" s="144"/>
      <c r="L51" s="144" t="s">
        <v>44</v>
      </c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3"/>
      <c r="Z51" s="34"/>
      <c r="AA51" s="34"/>
      <c r="AB51" s="34"/>
      <c r="AC51" s="76"/>
      <c r="AD51" s="76"/>
      <c r="AE51" s="76"/>
      <c r="AF51" s="76"/>
      <c r="AG51" s="76"/>
      <c r="AH51" s="76"/>
      <c r="AI51" s="76"/>
    </row>
    <row r="52" spans="2:35" s="88" customFormat="1" ht="48.75" customHeight="1">
      <c r="B52" s="182"/>
      <c r="C52" s="181" t="s">
        <v>17</v>
      </c>
      <c r="D52" s="182"/>
      <c r="E52" s="182"/>
      <c r="F52" s="182"/>
      <c r="G52" s="182"/>
      <c r="H52" s="182"/>
      <c r="I52" s="181" t="s">
        <v>118</v>
      </c>
      <c r="J52" s="181"/>
      <c r="K52" s="140"/>
      <c r="L52" s="140"/>
      <c r="M52" s="140"/>
      <c r="N52" s="140"/>
      <c r="O52" s="140"/>
      <c r="P52" s="140"/>
      <c r="Q52" s="140"/>
      <c r="R52" s="140"/>
      <c r="T52" s="140"/>
      <c r="U52" s="140"/>
      <c r="V52" s="140"/>
      <c r="W52" s="140"/>
      <c r="X52" s="140"/>
      <c r="Y52" s="140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2:35" s="88" customFormat="1" ht="47.25" customHeight="1">
      <c r="B53" s="182"/>
      <c r="C53" s="181" t="s">
        <v>43</v>
      </c>
      <c r="D53" s="239"/>
      <c r="E53" s="239"/>
      <c r="F53" s="239"/>
      <c r="G53" s="239"/>
      <c r="H53" s="239"/>
      <c r="I53" s="181" t="s">
        <v>19</v>
      </c>
      <c r="J53" s="181"/>
      <c r="K53" s="239"/>
      <c r="L53" s="239"/>
      <c r="M53" s="239"/>
      <c r="N53" s="239"/>
      <c r="O53" s="140"/>
      <c r="P53" s="140"/>
      <c r="Q53" s="140"/>
      <c r="R53" s="140"/>
      <c r="T53" s="140"/>
      <c r="U53" s="140"/>
      <c r="V53" s="140"/>
      <c r="W53" s="140"/>
      <c r="X53" s="140"/>
      <c r="Y53" s="140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2:35" s="31" customFormat="1" ht="21" customHeight="1">
      <c r="B54" s="141"/>
      <c r="J54" s="262"/>
      <c r="K54" s="17"/>
      <c r="L54" s="17"/>
      <c r="M54" s="88"/>
      <c r="N54" s="17"/>
      <c r="O54" s="140"/>
      <c r="P54" s="140"/>
      <c r="Q54" s="140"/>
      <c r="R54" s="239"/>
      <c r="S54" s="17"/>
      <c r="T54" s="239"/>
      <c r="U54" s="239"/>
      <c r="V54" s="239"/>
      <c r="W54" s="268"/>
      <c r="X54" s="140"/>
      <c r="Y54" s="140"/>
      <c r="Z54" s="4"/>
      <c r="AA54" s="6"/>
      <c r="AB54" s="4"/>
      <c r="AC54" s="4"/>
      <c r="AD54" s="4"/>
      <c r="AE54" s="4"/>
      <c r="AF54" s="4"/>
      <c r="AG54" s="4"/>
      <c r="AH54" s="4"/>
      <c r="AI54" s="4"/>
    </row>
    <row r="55" spans="10:35" ht="12.75">
      <c r="J55" s="263"/>
      <c r="K55" s="45"/>
      <c r="L55" s="45"/>
      <c r="M55" s="3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1"/>
      <c r="Z55" s="1"/>
      <c r="AA55" s="1"/>
      <c r="AB55" s="44"/>
      <c r="AC55" s="44"/>
      <c r="AD55" s="44"/>
      <c r="AE55" s="44"/>
      <c r="AF55" s="44"/>
      <c r="AG55" s="44"/>
      <c r="AH55" s="44"/>
      <c r="AI55" s="44"/>
    </row>
    <row r="56" spans="1:35" s="9" customFormat="1" ht="24" customHeight="1">
      <c r="A56" s="53"/>
      <c r="B56" s="54"/>
      <c r="C56" s="84"/>
      <c r="D56" s="75"/>
      <c r="E56" s="75"/>
      <c r="F56" s="75"/>
      <c r="G56" s="75"/>
      <c r="H56" s="75"/>
      <c r="I56" s="75"/>
      <c r="J56" s="26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7"/>
      <c r="Z56" s="35"/>
      <c r="AA56" s="35"/>
      <c r="AB56" s="79"/>
      <c r="AC56" s="74"/>
      <c r="AD56" s="74"/>
      <c r="AE56" s="74"/>
      <c r="AF56" s="74"/>
      <c r="AG56" s="74"/>
      <c r="AH56" s="74"/>
      <c r="AI56" s="74"/>
    </row>
    <row r="57" spans="1:35" s="9" customFormat="1" ht="24" customHeight="1">
      <c r="A57" s="53"/>
      <c r="B57" s="54"/>
      <c r="C57" s="85"/>
      <c r="D57" s="56"/>
      <c r="E57" s="56"/>
      <c r="F57" s="56"/>
      <c r="G57" s="56"/>
      <c r="H57" s="56"/>
      <c r="I57" s="56"/>
      <c r="J57" s="26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7"/>
      <c r="Z57" s="35"/>
      <c r="AA57" s="35"/>
      <c r="AB57" s="79"/>
      <c r="AC57" s="78"/>
      <c r="AD57" s="78"/>
      <c r="AE57" s="78"/>
      <c r="AF57" s="78"/>
      <c r="AG57" s="78"/>
      <c r="AH57" s="78"/>
      <c r="AI57" s="78"/>
    </row>
  </sheetData>
  <sheetProtection/>
  <mergeCells count="26">
    <mergeCell ref="A1:AI1"/>
    <mergeCell ref="A2:AB2"/>
    <mergeCell ref="D7:D8"/>
    <mergeCell ref="E7:E8"/>
    <mergeCell ref="Z7:Z8"/>
    <mergeCell ref="AA7:AA8"/>
    <mergeCell ref="I7:I8"/>
    <mergeCell ref="J7:X7"/>
    <mergeCell ref="Y7:Y8"/>
    <mergeCell ref="G7:G8"/>
    <mergeCell ref="AC7:AC8"/>
    <mergeCell ref="AG7:AG8"/>
    <mergeCell ref="AH7:AH8"/>
    <mergeCell ref="AI7:AI8"/>
    <mergeCell ref="AF7:AF8"/>
    <mergeCell ref="AE7:AE8"/>
    <mergeCell ref="AD7:AD8"/>
    <mergeCell ref="H7:H8"/>
    <mergeCell ref="A5:AB5"/>
    <mergeCell ref="A4:AB4"/>
    <mergeCell ref="A3:AB3"/>
    <mergeCell ref="AB7:AB8"/>
    <mergeCell ref="A7:A8"/>
    <mergeCell ref="B7:B8"/>
    <mergeCell ref="C7:C8"/>
    <mergeCell ref="F7:F8"/>
  </mergeCells>
  <printOptions/>
  <pageMargins left="0.30972222222222223" right="0.3597222222222222" top="0.48" bottom="0.38" header="0.34" footer="0.28"/>
  <pageSetup fitToHeight="2" horizontalDpi="300" verticalDpi="300" orientation="landscape" paperSize="9" scale="38" r:id="rId1"/>
  <rowBreaks count="1" manualBreakCount="1">
    <brk id="38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47"/>
  <sheetViews>
    <sheetView zoomScale="50" zoomScaleNormal="50" zoomScaleSheetLayoutView="50" zoomScalePageLayoutView="0" workbookViewId="0" topLeftCell="A10">
      <selection activeCell="AG29" sqref="AG29"/>
    </sheetView>
  </sheetViews>
  <sheetFormatPr defaultColWidth="9.00390625" defaultRowHeight="12.75"/>
  <cols>
    <col min="1" max="2" width="6.125" style="1" customWidth="1"/>
    <col min="3" max="3" width="72.75390625" style="1" customWidth="1"/>
    <col min="4" max="4" width="10.75390625" style="1" customWidth="1"/>
    <col min="5" max="5" width="9.625" style="1" customWidth="1"/>
    <col min="6" max="6" width="11.875" style="1" customWidth="1"/>
    <col min="7" max="7" width="13.375" style="1" customWidth="1"/>
    <col min="8" max="8" width="13.25390625" style="1" customWidth="1"/>
    <col min="9" max="10" width="6.875" style="1" customWidth="1"/>
    <col min="11" max="11" width="8.75390625" style="1" customWidth="1"/>
    <col min="12" max="13" width="6.875" style="1" customWidth="1"/>
    <col min="14" max="14" width="8.00390625" style="1" customWidth="1"/>
    <col min="15" max="15" width="6.875" style="1" customWidth="1"/>
    <col min="16" max="16" width="7.00390625" style="1" customWidth="1"/>
    <col min="17" max="17" width="7.875" style="1" customWidth="1"/>
    <col min="18" max="18" width="8.125" style="1" customWidth="1"/>
    <col min="19" max="19" width="6.875" style="1" customWidth="1"/>
    <col min="20" max="20" width="9.125" style="1" customWidth="1"/>
    <col min="21" max="21" width="9.875" style="1" customWidth="1"/>
    <col min="22" max="22" width="5.25390625" style="1" customWidth="1"/>
    <col min="23" max="23" width="8.00390625" style="1" customWidth="1"/>
    <col min="24" max="24" width="8.75390625" style="1" customWidth="1"/>
    <col min="25" max="25" width="14.125" style="1" customWidth="1"/>
    <col min="26" max="26" width="12.75390625" style="1" customWidth="1"/>
    <col min="27" max="27" width="15.75390625" style="1" customWidth="1"/>
    <col min="28" max="28" width="12.25390625" style="1" customWidth="1"/>
    <col min="29" max="29" width="12.875" style="1" customWidth="1"/>
    <col min="30" max="30" width="10.625" style="1" customWidth="1"/>
    <col min="31" max="31" width="13.125" style="1" customWidth="1"/>
    <col min="32" max="32" width="13.25390625" style="1" customWidth="1"/>
    <col min="33" max="33" width="14.375" style="1" customWidth="1"/>
    <col min="34" max="34" width="7.00390625" style="1" customWidth="1"/>
    <col min="35" max="44" width="9.125" style="1" customWidth="1"/>
  </cols>
  <sheetData>
    <row r="1" spans="1:34" ht="22.5" customHeight="1">
      <c r="A1" s="612"/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  <c r="AE1" s="612"/>
      <c r="AF1" s="612"/>
      <c r="AG1" s="612"/>
      <c r="AH1" s="612"/>
    </row>
    <row r="2" spans="1:34" ht="21" customHeight="1">
      <c r="A2" s="604" t="s">
        <v>35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4"/>
      <c r="W2" s="604"/>
      <c r="X2" s="604"/>
      <c r="Y2" s="604"/>
      <c r="Z2" s="604"/>
      <c r="AA2" s="604"/>
      <c r="AB2" s="300"/>
      <c r="AC2" s="300"/>
      <c r="AD2" s="300"/>
      <c r="AE2" s="300"/>
      <c r="AF2" s="300"/>
      <c r="AG2" s="300"/>
      <c r="AH2" s="300"/>
    </row>
    <row r="3" spans="1:34" ht="27" customHeight="1">
      <c r="A3" s="593" t="s">
        <v>61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299"/>
      <c r="AC3" s="299"/>
      <c r="AD3" s="299"/>
      <c r="AE3" s="299"/>
      <c r="AF3" s="299"/>
      <c r="AG3" s="299"/>
      <c r="AH3" s="299"/>
    </row>
    <row r="4" spans="1:34" ht="30" customHeight="1">
      <c r="A4" s="592" t="s">
        <v>36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2"/>
      <c r="AA4" s="592"/>
      <c r="AB4" s="298"/>
      <c r="AC4" s="298"/>
      <c r="AD4" s="298"/>
      <c r="AE4" s="298"/>
      <c r="AF4" s="298"/>
      <c r="AG4" s="298"/>
      <c r="AH4" s="298"/>
    </row>
    <row r="5" spans="1:34" ht="56.25" customHeight="1">
      <c r="A5" s="592" t="s">
        <v>145</v>
      </c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2"/>
      <c r="AA5" s="592"/>
      <c r="AB5" s="298"/>
      <c r="AC5" s="298"/>
      <c r="AD5" s="298"/>
      <c r="AE5" s="298"/>
      <c r="AF5" s="298"/>
      <c r="AG5" s="298"/>
      <c r="AH5" s="298"/>
    </row>
    <row r="6" spans="1:37" ht="27" customHeight="1" thickBot="1">
      <c r="A6" s="484" t="s">
        <v>55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146" t="s">
        <v>0</v>
      </c>
      <c r="T6" s="62"/>
      <c r="U6" s="62"/>
      <c r="W6" s="62"/>
      <c r="X6" s="62"/>
      <c r="Y6" s="62"/>
      <c r="Z6" s="62"/>
      <c r="AA6" s="88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4" ht="50.25" customHeight="1" thickBot="1">
      <c r="A7" s="608" t="s">
        <v>1</v>
      </c>
      <c r="B7" s="610" t="s">
        <v>20</v>
      </c>
      <c r="C7" s="606" t="s">
        <v>9</v>
      </c>
      <c r="D7" s="606" t="s">
        <v>21</v>
      </c>
      <c r="E7" s="606" t="s">
        <v>22</v>
      </c>
      <c r="F7" s="606" t="s">
        <v>38</v>
      </c>
      <c r="G7" s="606" t="s">
        <v>39</v>
      </c>
      <c r="H7" s="606" t="s">
        <v>127</v>
      </c>
      <c r="I7" s="611" t="s">
        <v>24</v>
      </c>
      <c r="J7" s="611"/>
      <c r="K7" s="611"/>
      <c r="L7" s="611"/>
      <c r="M7" s="611"/>
      <c r="N7" s="611"/>
      <c r="O7" s="611"/>
      <c r="P7" s="611"/>
      <c r="Q7" s="611"/>
      <c r="R7" s="611"/>
      <c r="S7" s="611"/>
      <c r="T7" s="611"/>
      <c r="U7" s="611"/>
      <c r="V7" s="611"/>
      <c r="W7" s="611"/>
      <c r="X7" s="610" t="s">
        <v>25</v>
      </c>
      <c r="Y7" s="610" t="s">
        <v>26</v>
      </c>
      <c r="Z7" s="610" t="s">
        <v>29</v>
      </c>
      <c r="AA7" s="610" t="s">
        <v>30</v>
      </c>
      <c r="AB7" s="610" t="s">
        <v>137</v>
      </c>
      <c r="AC7" s="610" t="s">
        <v>141</v>
      </c>
      <c r="AD7" s="610" t="s">
        <v>142</v>
      </c>
      <c r="AE7" s="610" t="s">
        <v>138</v>
      </c>
      <c r="AF7" s="617" t="s">
        <v>139</v>
      </c>
      <c r="AG7" s="613" t="s">
        <v>32</v>
      </c>
      <c r="AH7" s="615" t="s">
        <v>33</v>
      </c>
    </row>
    <row r="8" spans="1:34" ht="114.75" customHeight="1" thickBot="1">
      <c r="A8" s="609"/>
      <c r="B8" s="596"/>
      <c r="C8" s="607"/>
      <c r="D8" s="607"/>
      <c r="E8" s="607"/>
      <c r="F8" s="607"/>
      <c r="G8" s="607"/>
      <c r="H8" s="607"/>
      <c r="I8" s="293">
        <v>1</v>
      </c>
      <c r="J8" s="293">
        <v>2</v>
      </c>
      <c r="K8" s="293">
        <v>3</v>
      </c>
      <c r="L8" s="293">
        <v>4</v>
      </c>
      <c r="M8" s="293">
        <v>5</v>
      </c>
      <c r="N8" s="293">
        <v>6</v>
      </c>
      <c r="O8" s="293">
        <v>7</v>
      </c>
      <c r="P8" s="293">
        <v>8</v>
      </c>
      <c r="Q8" s="293">
        <v>9</v>
      </c>
      <c r="R8" s="293">
        <v>10</v>
      </c>
      <c r="S8" s="293">
        <v>11</v>
      </c>
      <c r="T8" s="293">
        <v>12</v>
      </c>
      <c r="U8" s="293">
        <v>13</v>
      </c>
      <c r="V8" s="293">
        <v>14</v>
      </c>
      <c r="W8" s="293">
        <v>15</v>
      </c>
      <c r="X8" s="596"/>
      <c r="Y8" s="596"/>
      <c r="Z8" s="596"/>
      <c r="AA8" s="596"/>
      <c r="AB8" s="596"/>
      <c r="AC8" s="596"/>
      <c r="AD8" s="596"/>
      <c r="AE8" s="596"/>
      <c r="AF8" s="618"/>
      <c r="AG8" s="614"/>
      <c r="AH8" s="616"/>
    </row>
    <row r="9" spans="1:37" ht="30.75" customHeight="1">
      <c r="A9" s="477">
        <v>1</v>
      </c>
      <c r="B9" s="406">
        <v>20</v>
      </c>
      <c r="C9" s="410" t="s">
        <v>56</v>
      </c>
      <c r="D9" s="448"/>
      <c r="E9" s="407"/>
      <c r="F9" s="270">
        <v>0.025</v>
      </c>
      <c r="G9" s="270">
        <v>0.026828703703703702</v>
      </c>
      <c r="H9" s="267">
        <f aca="true" t="shared" si="0" ref="H9:H27">G9-F9</f>
        <v>0.0018287037037037004</v>
      </c>
      <c r="I9" s="415">
        <v>0</v>
      </c>
      <c r="J9" s="415">
        <v>0</v>
      </c>
      <c r="K9" s="415">
        <v>0</v>
      </c>
      <c r="L9" s="415">
        <v>0</v>
      </c>
      <c r="M9" s="415">
        <v>0</v>
      </c>
      <c r="N9" s="415">
        <v>0</v>
      </c>
      <c r="O9" s="415">
        <v>0</v>
      </c>
      <c r="P9" s="415">
        <v>0</v>
      </c>
      <c r="Q9" s="415">
        <v>0</v>
      </c>
      <c r="R9" s="415">
        <v>0</v>
      </c>
      <c r="S9" s="415">
        <v>0</v>
      </c>
      <c r="T9" s="415">
        <v>5</v>
      </c>
      <c r="U9" s="415">
        <v>0</v>
      </c>
      <c r="V9" s="415">
        <v>0</v>
      </c>
      <c r="W9" s="415">
        <v>0</v>
      </c>
      <c r="X9" s="415">
        <f aca="true" t="shared" si="1" ref="X9:X27">SUM(I9:W9)</f>
        <v>5</v>
      </c>
      <c r="Y9" s="270">
        <v>5.7870370370370366E-05</v>
      </c>
      <c r="Z9" s="270">
        <v>0.0018287037037037037</v>
      </c>
      <c r="AA9" s="290">
        <f aca="true" t="shared" si="2" ref="AA9:AA27">Y9+Z9</f>
        <v>0.0018865740740740742</v>
      </c>
      <c r="AB9" s="406">
        <v>1</v>
      </c>
      <c r="AC9" s="296">
        <v>1</v>
      </c>
      <c r="AD9" s="296"/>
      <c r="AE9" s="296">
        <v>1</v>
      </c>
      <c r="AF9" s="296"/>
      <c r="AG9" s="445">
        <v>1</v>
      </c>
      <c r="AH9" s="150">
        <v>1</v>
      </c>
      <c r="AK9" s="182"/>
    </row>
    <row r="10" spans="1:37" ht="30.75" customHeight="1" thickBot="1">
      <c r="A10" s="478"/>
      <c r="B10" s="361"/>
      <c r="C10" s="408" t="s">
        <v>52</v>
      </c>
      <c r="D10" s="297">
        <v>3</v>
      </c>
      <c r="E10" s="297">
        <v>1990</v>
      </c>
      <c r="F10" s="281">
        <v>0.07361111111111111</v>
      </c>
      <c r="G10" s="281">
        <v>0.07555555555555556</v>
      </c>
      <c r="H10" s="421">
        <f t="shared" si="0"/>
        <v>0.001944444444444443</v>
      </c>
      <c r="I10" s="297">
        <v>0</v>
      </c>
      <c r="J10" s="297">
        <v>0</v>
      </c>
      <c r="K10" s="297">
        <v>0</v>
      </c>
      <c r="L10" s="297">
        <v>0</v>
      </c>
      <c r="M10" s="297">
        <v>0</v>
      </c>
      <c r="N10" s="297">
        <v>0</v>
      </c>
      <c r="O10" s="297">
        <v>0</v>
      </c>
      <c r="P10" s="297">
        <v>0</v>
      </c>
      <c r="Q10" s="297">
        <v>5</v>
      </c>
      <c r="R10" s="297">
        <v>0</v>
      </c>
      <c r="S10" s="297">
        <v>0</v>
      </c>
      <c r="T10" s="297">
        <v>0</v>
      </c>
      <c r="U10" s="297">
        <v>0</v>
      </c>
      <c r="V10" s="297">
        <v>0</v>
      </c>
      <c r="W10" s="297">
        <v>0</v>
      </c>
      <c r="X10" s="297">
        <f t="shared" si="1"/>
        <v>5</v>
      </c>
      <c r="Y10" s="281">
        <v>5.7870370370370366E-05</v>
      </c>
      <c r="Z10" s="281">
        <v>0.0019444444444444442</v>
      </c>
      <c r="AA10" s="279">
        <f t="shared" si="2"/>
        <v>0.0020023148148148144</v>
      </c>
      <c r="AB10" s="213"/>
      <c r="AC10" s="450"/>
      <c r="AD10" s="450"/>
      <c r="AE10" s="450"/>
      <c r="AF10" s="450"/>
      <c r="AG10" s="451"/>
      <c r="AH10" s="440"/>
      <c r="AK10" s="154"/>
    </row>
    <row r="11" spans="1:39" ht="30.75" customHeight="1">
      <c r="A11" s="479">
        <v>2</v>
      </c>
      <c r="B11" s="212">
        <v>21</v>
      </c>
      <c r="C11" s="401" t="s">
        <v>41</v>
      </c>
      <c r="D11" s="402"/>
      <c r="E11" s="398"/>
      <c r="F11" s="256">
        <v>0.02638888888888889</v>
      </c>
      <c r="G11" s="256">
        <v>0.02832175925925926</v>
      </c>
      <c r="H11" s="418">
        <f t="shared" si="0"/>
        <v>0.0019328703703703695</v>
      </c>
      <c r="I11" s="414">
        <v>0</v>
      </c>
      <c r="J11" s="414">
        <v>0</v>
      </c>
      <c r="K11" s="414">
        <v>0</v>
      </c>
      <c r="L11" s="414">
        <v>0</v>
      </c>
      <c r="M11" s="414">
        <v>0</v>
      </c>
      <c r="N11" s="414">
        <v>0</v>
      </c>
      <c r="O11" s="414">
        <v>0</v>
      </c>
      <c r="P11" s="414">
        <v>0</v>
      </c>
      <c r="Q11" s="414">
        <v>0</v>
      </c>
      <c r="R11" s="414">
        <v>0</v>
      </c>
      <c r="S11" s="414">
        <v>0</v>
      </c>
      <c r="T11" s="414">
        <v>5</v>
      </c>
      <c r="U11" s="414">
        <v>0</v>
      </c>
      <c r="V11" s="414">
        <v>0</v>
      </c>
      <c r="W11" s="414">
        <v>0</v>
      </c>
      <c r="X11" s="414">
        <f t="shared" si="1"/>
        <v>5</v>
      </c>
      <c r="Y11" s="256">
        <v>5.7870370370370366E-05</v>
      </c>
      <c r="Z11" s="256">
        <v>0.0019328703703703704</v>
      </c>
      <c r="AA11" s="290">
        <f t="shared" si="2"/>
        <v>0.001990740740740741</v>
      </c>
      <c r="AB11" s="406">
        <v>2</v>
      </c>
      <c r="AC11" s="452">
        <v>2</v>
      </c>
      <c r="AD11" s="452"/>
      <c r="AE11" s="452">
        <v>2</v>
      </c>
      <c r="AF11" s="452"/>
      <c r="AG11" s="453">
        <f>AA11/AA9</f>
        <v>1.0552147239263803</v>
      </c>
      <c r="AH11" s="454">
        <v>2</v>
      </c>
      <c r="AK11" s="154"/>
      <c r="AL11" s="154"/>
      <c r="AM11" s="154"/>
    </row>
    <row r="12" spans="1:39" ht="30.75" customHeight="1" thickBot="1">
      <c r="A12" s="480"/>
      <c r="B12" s="403"/>
      <c r="C12" s="404" t="s">
        <v>67</v>
      </c>
      <c r="D12" s="400">
        <v>10</v>
      </c>
      <c r="E12" s="400">
        <v>1991</v>
      </c>
      <c r="F12" s="279">
        <v>0.075</v>
      </c>
      <c r="G12" s="420">
        <v>0.07701388888888888</v>
      </c>
      <c r="H12" s="419">
        <f t="shared" si="0"/>
        <v>0.0020138888888888845</v>
      </c>
      <c r="I12" s="400">
        <v>0</v>
      </c>
      <c r="J12" s="400">
        <v>0</v>
      </c>
      <c r="K12" s="400">
        <v>0</v>
      </c>
      <c r="L12" s="400">
        <v>0</v>
      </c>
      <c r="M12" s="400">
        <v>0</v>
      </c>
      <c r="N12" s="400">
        <v>0</v>
      </c>
      <c r="O12" s="400">
        <v>0</v>
      </c>
      <c r="P12" s="400">
        <v>0</v>
      </c>
      <c r="Q12" s="400">
        <v>0</v>
      </c>
      <c r="R12" s="400">
        <v>0</v>
      </c>
      <c r="S12" s="400">
        <v>0</v>
      </c>
      <c r="T12" s="400">
        <v>0</v>
      </c>
      <c r="U12" s="400">
        <v>0</v>
      </c>
      <c r="V12" s="400">
        <v>0</v>
      </c>
      <c r="W12" s="400">
        <v>0</v>
      </c>
      <c r="X12" s="400">
        <f t="shared" si="1"/>
        <v>0</v>
      </c>
      <c r="Y12" s="279">
        <v>0</v>
      </c>
      <c r="Z12" s="279">
        <v>0.002013888888888889</v>
      </c>
      <c r="AA12" s="279">
        <f t="shared" si="2"/>
        <v>0.002013888888888889</v>
      </c>
      <c r="AB12" s="213"/>
      <c r="AC12" s="426"/>
      <c r="AD12" s="426"/>
      <c r="AE12" s="426"/>
      <c r="AF12" s="426"/>
      <c r="AG12" s="447"/>
      <c r="AH12" s="455"/>
      <c r="AK12" s="154"/>
      <c r="AL12" s="154"/>
      <c r="AM12" s="154"/>
    </row>
    <row r="13" spans="1:39" s="1" customFormat="1" ht="30.75" customHeight="1">
      <c r="A13" s="479">
        <v>3</v>
      </c>
      <c r="B13" s="212">
        <v>26</v>
      </c>
      <c r="C13" s="409" t="s">
        <v>42</v>
      </c>
      <c r="D13" s="411"/>
      <c r="E13" s="412"/>
      <c r="F13" s="256">
        <v>0.03333333333333333</v>
      </c>
      <c r="G13" s="256">
        <v>0.035243055555555555</v>
      </c>
      <c r="H13" s="418">
        <f t="shared" si="0"/>
        <v>0.0019097222222222224</v>
      </c>
      <c r="I13" s="414">
        <v>0</v>
      </c>
      <c r="J13" s="414">
        <v>0</v>
      </c>
      <c r="K13" s="414">
        <v>0</v>
      </c>
      <c r="L13" s="414">
        <v>0</v>
      </c>
      <c r="M13" s="414">
        <v>5</v>
      </c>
      <c r="N13" s="414">
        <v>0</v>
      </c>
      <c r="O13" s="414">
        <v>0</v>
      </c>
      <c r="P13" s="414">
        <v>0</v>
      </c>
      <c r="Q13" s="414">
        <v>5</v>
      </c>
      <c r="R13" s="414">
        <v>0</v>
      </c>
      <c r="S13" s="414">
        <v>0</v>
      </c>
      <c r="T13" s="414">
        <v>5</v>
      </c>
      <c r="U13" s="414">
        <v>0</v>
      </c>
      <c r="V13" s="414">
        <v>0</v>
      </c>
      <c r="W13" s="414">
        <v>0</v>
      </c>
      <c r="X13" s="414">
        <f t="shared" si="1"/>
        <v>15</v>
      </c>
      <c r="Y13" s="256">
        <v>0.00017361111111111112</v>
      </c>
      <c r="Z13" s="256">
        <v>0.0019097222222222222</v>
      </c>
      <c r="AA13" s="270">
        <f t="shared" si="2"/>
        <v>0.0020833333333333333</v>
      </c>
      <c r="AB13" s="406"/>
      <c r="AC13" s="452"/>
      <c r="AD13" s="452"/>
      <c r="AE13" s="452"/>
      <c r="AF13" s="457"/>
      <c r="AG13" s="461"/>
      <c r="AH13" s="533"/>
      <c r="AK13" s="154"/>
      <c r="AL13" s="154"/>
      <c r="AM13" s="154"/>
    </row>
    <row r="14" spans="1:39" s="1" customFormat="1" ht="30.75" customHeight="1" thickBot="1">
      <c r="A14" s="480"/>
      <c r="B14" s="213"/>
      <c r="C14" s="399" t="s">
        <v>81</v>
      </c>
      <c r="D14" s="413">
        <v>3</v>
      </c>
      <c r="E14" s="413">
        <v>1991</v>
      </c>
      <c r="F14" s="279">
        <v>0.08194444444444444</v>
      </c>
      <c r="G14" s="279">
        <v>0.08394675925925926</v>
      </c>
      <c r="H14" s="419">
        <f t="shared" si="0"/>
        <v>0.002002314814814818</v>
      </c>
      <c r="I14" s="400">
        <v>0</v>
      </c>
      <c r="J14" s="400">
        <v>0</v>
      </c>
      <c r="K14" s="400">
        <v>0</v>
      </c>
      <c r="L14" s="400">
        <v>0</v>
      </c>
      <c r="M14" s="400">
        <v>0</v>
      </c>
      <c r="N14" s="400">
        <v>0</v>
      </c>
      <c r="O14" s="400">
        <v>0</v>
      </c>
      <c r="P14" s="400">
        <v>0</v>
      </c>
      <c r="Q14" s="400">
        <v>0</v>
      </c>
      <c r="R14" s="400">
        <v>0</v>
      </c>
      <c r="S14" s="400">
        <v>0</v>
      </c>
      <c r="T14" s="400">
        <v>0</v>
      </c>
      <c r="U14" s="400">
        <v>0</v>
      </c>
      <c r="V14" s="400">
        <v>0</v>
      </c>
      <c r="W14" s="400">
        <v>0</v>
      </c>
      <c r="X14" s="400">
        <f t="shared" si="1"/>
        <v>0</v>
      </c>
      <c r="Y14" s="279">
        <v>0</v>
      </c>
      <c r="Z14" s="279">
        <v>0.002002314814814815</v>
      </c>
      <c r="AA14" s="279">
        <f t="shared" si="2"/>
        <v>0.002002314814814815</v>
      </c>
      <c r="AB14" s="213">
        <v>3</v>
      </c>
      <c r="AC14" s="426"/>
      <c r="AD14" s="426">
        <v>1</v>
      </c>
      <c r="AE14" s="426"/>
      <c r="AF14" s="426">
        <v>1</v>
      </c>
      <c r="AG14" s="506">
        <f>AA14/AA9</f>
        <v>1.0613496932515336</v>
      </c>
      <c r="AH14" s="455">
        <v>2</v>
      </c>
      <c r="AK14" s="154">
        <v>163</v>
      </c>
      <c r="AL14" s="154">
        <v>100</v>
      </c>
      <c r="AM14" s="154"/>
    </row>
    <row r="15" spans="1:39" s="1" customFormat="1" ht="30.75" customHeight="1">
      <c r="A15" s="479">
        <v>4</v>
      </c>
      <c r="B15" s="212">
        <v>23</v>
      </c>
      <c r="C15" s="409" t="s">
        <v>69</v>
      </c>
      <c r="D15" s="405"/>
      <c r="E15" s="398"/>
      <c r="F15" s="256">
        <v>0.0291666666666667</v>
      </c>
      <c r="G15" s="256">
        <v>0.03116898148148148</v>
      </c>
      <c r="H15" s="418">
        <f t="shared" si="0"/>
        <v>0.002002314814814783</v>
      </c>
      <c r="I15" s="414">
        <v>0</v>
      </c>
      <c r="J15" s="414">
        <v>0</v>
      </c>
      <c r="K15" s="414">
        <v>0</v>
      </c>
      <c r="L15" s="414">
        <v>0</v>
      </c>
      <c r="M15" s="414">
        <v>0</v>
      </c>
      <c r="N15" s="414">
        <v>0</v>
      </c>
      <c r="O15" s="414">
        <v>0</v>
      </c>
      <c r="P15" s="414">
        <v>0</v>
      </c>
      <c r="Q15" s="414">
        <v>0</v>
      </c>
      <c r="R15" s="414">
        <v>0</v>
      </c>
      <c r="S15" s="414">
        <v>5</v>
      </c>
      <c r="T15" s="414">
        <v>5</v>
      </c>
      <c r="U15" s="414">
        <v>0</v>
      </c>
      <c r="V15" s="414">
        <v>5</v>
      </c>
      <c r="W15" s="414">
        <v>0</v>
      </c>
      <c r="X15" s="414">
        <f t="shared" si="1"/>
        <v>15</v>
      </c>
      <c r="Y15" s="256">
        <v>0.00017361111111111112</v>
      </c>
      <c r="Z15" s="256">
        <v>0.002002314814814815</v>
      </c>
      <c r="AA15" s="270">
        <f t="shared" si="2"/>
        <v>0.0021759259259259258</v>
      </c>
      <c r="AB15" s="406"/>
      <c r="AC15" s="452"/>
      <c r="AD15" s="452"/>
      <c r="AE15" s="452"/>
      <c r="AF15" s="457"/>
      <c r="AG15" s="461"/>
      <c r="AH15" s="533"/>
      <c r="AK15" s="154">
        <v>188</v>
      </c>
      <c r="AL15" s="154">
        <f>AK15*AL14/AK14</f>
        <v>115.33742331288343</v>
      </c>
      <c r="AM15" s="154"/>
    </row>
    <row r="16" spans="1:39" ht="30.75" customHeight="1" thickBot="1">
      <c r="A16" s="480"/>
      <c r="B16" s="213"/>
      <c r="C16" s="399" t="s">
        <v>70</v>
      </c>
      <c r="D16" s="400">
        <v>10</v>
      </c>
      <c r="E16" s="400">
        <v>1984</v>
      </c>
      <c r="F16" s="279">
        <v>0.07777777777777778</v>
      </c>
      <c r="G16" s="279">
        <v>0.07971064814814814</v>
      </c>
      <c r="H16" s="419">
        <f t="shared" si="0"/>
        <v>0.0019328703703703626</v>
      </c>
      <c r="I16" s="400">
        <v>0</v>
      </c>
      <c r="J16" s="400">
        <v>0</v>
      </c>
      <c r="K16" s="400">
        <v>0</v>
      </c>
      <c r="L16" s="400">
        <v>0</v>
      </c>
      <c r="M16" s="400">
        <v>0</v>
      </c>
      <c r="N16" s="400">
        <v>0</v>
      </c>
      <c r="O16" s="400">
        <v>0</v>
      </c>
      <c r="P16" s="400">
        <v>0</v>
      </c>
      <c r="Q16" s="400">
        <v>0</v>
      </c>
      <c r="R16" s="400">
        <v>0</v>
      </c>
      <c r="S16" s="400">
        <v>0</v>
      </c>
      <c r="T16" s="400">
        <v>0</v>
      </c>
      <c r="U16" s="400">
        <v>0</v>
      </c>
      <c r="V16" s="400">
        <v>0</v>
      </c>
      <c r="W16" s="400">
        <v>0</v>
      </c>
      <c r="X16" s="400">
        <f t="shared" si="1"/>
        <v>0</v>
      </c>
      <c r="Y16" s="279">
        <v>0</v>
      </c>
      <c r="Z16" s="279">
        <v>0.0019328703703703704</v>
      </c>
      <c r="AA16" s="289">
        <f t="shared" si="2"/>
        <v>0.0019328703703703704</v>
      </c>
      <c r="AB16" s="213">
        <v>4</v>
      </c>
      <c r="AC16" s="426">
        <v>3</v>
      </c>
      <c r="AD16" s="426"/>
      <c r="AE16" s="426">
        <v>4</v>
      </c>
      <c r="AF16" s="426"/>
      <c r="AG16" s="445">
        <f>AA16/AA9</f>
        <v>1.0245398773006134</v>
      </c>
      <c r="AH16" s="455"/>
      <c r="AK16" s="154"/>
      <c r="AL16" s="154"/>
      <c r="AM16" s="154"/>
    </row>
    <row r="17" spans="1:34" ht="30.75" customHeight="1">
      <c r="A17" s="479">
        <v>5</v>
      </c>
      <c r="B17" s="212">
        <v>22</v>
      </c>
      <c r="C17" s="401" t="s">
        <v>77</v>
      </c>
      <c r="D17" s="405"/>
      <c r="E17" s="398"/>
      <c r="F17" s="256">
        <v>0.0277777777777778</v>
      </c>
      <c r="G17" s="256">
        <v>0.029953703703703705</v>
      </c>
      <c r="H17" s="418">
        <f t="shared" si="0"/>
        <v>0.002175925925925904</v>
      </c>
      <c r="I17" s="414">
        <v>0</v>
      </c>
      <c r="J17" s="414">
        <v>0</v>
      </c>
      <c r="K17" s="414">
        <v>0</v>
      </c>
      <c r="L17" s="414">
        <v>0</v>
      </c>
      <c r="M17" s="414">
        <v>0</v>
      </c>
      <c r="N17" s="414">
        <v>0</v>
      </c>
      <c r="O17" s="414">
        <v>0</v>
      </c>
      <c r="P17" s="414">
        <v>0</v>
      </c>
      <c r="Q17" s="414">
        <v>0</v>
      </c>
      <c r="R17" s="414">
        <v>0</v>
      </c>
      <c r="S17" s="414">
        <v>0</v>
      </c>
      <c r="T17" s="414">
        <v>5</v>
      </c>
      <c r="U17" s="414">
        <v>0</v>
      </c>
      <c r="V17" s="414">
        <v>0</v>
      </c>
      <c r="W17" s="414">
        <v>0</v>
      </c>
      <c r="X17" s="414">
        <f t="shared" si="1"/>
        <v>5</v>
      </c>
      <c r="Y17" s="256">
        <v>5.7870370370370366E-05</v>
      </c>
      <c r="Z17" s="256">
        <v>0.0021759259259259258</v>
      </c>
      <c r="AA17" s="290">
        <f t="shared" si="2"/>
        <v>0.0022337962962962962</v>
      </c>
      <c r="AB17" s="406">
        <v>5</v>
      </c>
      <c r="AC17" s="452">
        <v>4</v>
      </c>
      <c r="AD17" s="452"/>
      <c r="AE17" s="452"/>
      <c r="AF17" s="452">
        <v>2</v>
      </c>
      <c r="AG17" s="453">
        <f>AA17/AA9</f>
        <v>1.184049079754601</v>
      </c>
      <c r="AH17" s="454">
        <v>3</v>
      </c>
    </row>
    <row r="18" spans="1:34" ht="30.75" customHeight="1" thickBot="1">
      <c r="A18" s="480"/>
      <c r="B18" s="213"/>
      <c r="C18" s="404" t="s">
        <v>63</v>
      </c>
      <c r="D18" s="400">
        <v>3</v>
      </c>
      <c r="E18" s="400">
        <v>1998</v>
      </c>
      <c r="F18" s="279">
        <v>0.0763888888888889</v>
      </c>
      <c r="G18" s="279">
        <v>0.07850694444444445</v>
      </c>
      <c r="H18" s="419">
        <f t="shared" si="0"/>
        <v>0.0021180555555555536</v>
      </c>
      <c r="I18" s="400">
        <v>0</v>
      </c>
      <c r="J18" s="400">
        <v>0</v>
      </c>
      <c r="K18" s="400">
        <v>0</v>
      </c>
      <c r="L18" s="400">
        <v>0</v>
      </c>
      <c r="M18" s="400">
        <v>0</v>
      </c>
      <c r="N18" s="400">
        <v>0</v>
      </c>
      <c r="O18" s="400">
        <v>0</v>
      </c>
      <c r="P18" s="400">
        <v>0</v>
      </c>
      <c r="Q18" s="400">
        <v>0</v>
      </c>
      <c r="R18" s="400">
        <v>0</v>
      </c>
      <c r="S18" s="400">
        <v>0</v>
      </c>
      <c r="T18" s="400">
        <v>5</v>
      </c>
      <c r="U18" s="400">
        <v>50</v>
      </c>
      <c r="V18" s="400">
        <v>0</v>
      </c>
      <c r="W18" s="400">
        <v>0</v>
      </c>
      <c r="X18" s="400">
        <f t="shared" si="1"/>
        <v>55</v>
      </c>
      <c r="Y18" s="279">
        <v>0.000636574074074074</v>
      </c>
      <c r="Z18" s="279">
        <v>0.0021180555555555553</v>
      </c>
      <c r="AA18" s="279">
        <f t="shared" si="2"/>
        <v>0.0027546296296296294</v>
      </c>
      <c r="AB18" s="213"/>
      <c r="AC18" s="426"/>
      <c r="AD18" s="426"/>
      <c r="AE18" s="426"/>
      <c r="AF18" s="426"/>
      <c r="AG18" s="447"/>
      <c r="AH18" s="455"/>
    </row>
    <row r="19" spans="1:34" ht="30.75" customHeight="1">
      <c r="A19" s="479">
        <v>6</v>
      </c>
      <c r="B19" s="212">
        <v>34</v>
      </c>
      <c r="C19" s="401" t="s">
        <v>96</v>
      </c>
      <c r="D19" s="414"/>
      <c r="E19" s="412"/>
      <c r="F19" s="256">
        <v>0.0430555555555555</v>
      </c>
      <c r="G19" s="256">
        <v>0.04548611111111111</v>
      </c>
      <c r="H19" s="418">
        <f t="shared" si="0"/>
        <v>0.0024305555555556094</v>
      </c>
      <c r="I19" s="414">
        <v>0</v>
      </c>
      <c r="J19" s="414">
        <v>0</v>
      </c>
      <c r="K19" s="414">
        <v>0</v>
      </c>
      <c r="L19" s="414">
        <v>0</v>
      </c>
      <c r="M19" s="414">
        <v>0</v>
      </c>
      <c r="N19" s="414">
        <v>0</v>
      </c>
      <c r="O19" s="414">
        <v>0</v>
      </c>
      <c r="P19" s="414">
        <v>0</v>
      </c>
      <c r="Q19" s="414">
        <v>0</v>
      </c>
      <c r="R19" s="414">
        <v>0</v>
      </c>
      <c r="S19" s="414">
        <v>0</v>
      </c>
      <c r="T19" s="414">
        <v>50</v>
      </c>
      <c r="U19" s="414">
        <v>5</v>
      </c>
      <c r="V19" s="414">
        <v>0</v>
      </c>
      <c r="W19" s="414">
        <v>0</v>
      </c>
      <c r="X19" s="414">
        <f t="shared" si="1"/>
        <v>55</v>
      </c>
      <c r="Y19" s="256">
        <v>0.000636574074074074</v>
      </c>
      <c r="Z19" s="256">
        <v>0.0024305555555555556</v>
      </c>
      <c r="AA19" s="270">
        <f t="shared" si="2"/>
        <v>0.0030671296296296297</v>
      </c>
      <c r="AB19" s="406"/>
      <c r="AC19" s="452"/>
      <c r="AD19" s="452"/>
      <c r="AE19" s="452"/>
      <c r="AF19" s="452"/>
      <c r="AG19" s="453"/>
      <c r="AH19" s="454"/>
    </row>
    <row r="20" spans="1:34" ht="30.75" customHeight="1" thickBot="1">
      <c r="A20" s="480"/>
      <c r="B20" s="213"/>
      <c r="C20" s="404" t="s">
        <v>97</v>
      </c>
      <c r="D20" s="400">
        <v>1</v>
      </c>
      <c r="E20" s="97"/>
      <c r="F20" s="279">
        <v>0.08888888888888889</v>
      </c>
      <c r="G20" s="279">
        <v>0.09118055555555556</v>
      </c>
      <c r="H20" s="419">
        <f t="shared" si="0"/>
        <v>0.002291666666666664</v>
      </c>
      <c r="I20" s="400">
        <v>0</v>
      </c>
      <c r="J20" s="400">
        <v>0</v>
      </c>
      <c r="K20" s="400">
        <v>0</v>
      </c>
      <c r="L20" s="400">
        <v>0</v>
      </c>
      <c r="M20" s="400">
        <v>0</v>
      </c>
      <c r="N20" s="400">
        <v>5</v>
      </c>
      <c r="O20" s="400">
        <v>0</v>
      </c>
      <c r="P20" s="400">
        <v>0</v>
      </c>
      <c r="Q20" s="400">
        <v>0</v>
      </c>
      <c r="R20" s="400">
        <v>0</v>
      </c>
      <c r="S20" s="400">
        <v>0</v>
      </c>
      <c r="T20" s="400">
        <v>0</v>
      </c>
      <c r="U20" s="400">
        <v>0</v>
      </c>
      <c r="V20" s="400">
        <v>0</v>
      </c>
      <c r="W20" s="400">
        <v>0</v>
      </c>
      <c r="X20" s="400">
        <f t="shared" si="1"/>
        <v>5</v>
      </c>
      <c r="Y20" s="279">
        <v>5.7870370370370366E-05</v>
      </c>
      <c r="Z20" s="279">
        <v>0.0022916666666666667</v>
      </c>
      <c r="AA20" s="289">
        <f t="shared" si="2"/>
        <v>0.002349537037037037</v>
      </c>
      <c r="AB20" s="213">
        <v>6</v>
      </c>
      <c r="AC20" s="426"/>
      <c r="AD20" s="426">
        <v>2</v>
      </c>
      <c r="AE20" s="426"/>
      <c r="AF20" s="426"/>
      <c r="AG20" s="447">
        <f>AA20/AA9</f>
        <v>1.2453987730061349</v>
      </c>
      <c r="AH20" s="455">
        <v>3</v>
      </c>
    </row>
    <row r="21" spans="1:34" ht="30.75" customHeight="1">
      <c r="A21" s="479">
        <v>7</v>
      </c>
      <c r="B21" s="212">
        <v>24</v>
      </c>
      <c r="C21" s="409" t="s">
        <v>72</v>
      </c>
      <c r="D21" s="402"/>
      <c r="E21" s="398"/>
      <c r="F21" s="256">
        <v>0.030555555555555555</v>
      </c>
      <c r="G21" s="256">
        <v>0.033483796296296296</v>
      </c>
      <c r="H21" s="418">
        <f t="shared" si="0"/>
        <v>0.0029282407407407417</v>
      </c>
      <c r="I21" s="414">
        <v>0</v>
      </c>
      <c r="J21" s="414">
        <v>0</v>
      </c>
      <c r="K21" s="414">
        <v>0</v>
      </c>
      <c r="L21" s="414">
        <v>0</v>
      </c>
      <c r="M21" s="414">
        <v>0</v>
      </c>
      <c r="N21" s="414">
        <v>0</v>
      </c>
      <c r="O21" s="414">
        <v>0</v>
      </c>
      <c r="P21" s="414">
        <v>0</v>
      </c>
      <c r="Q21" s="414">
        <v>0</v>
      </c>
      <c r="R21" s="414">
        <v>0</v>
      </c>
      <c r="S21" s="414">
        <v>0</v>
      </c>
      <c r="T21" s="414">
        <v>50</v>
      </c>
      <c r="U21" s="414">
        <v>0</v>
      </c>
      <c r="V21" s="414">
        <v>0</v>
      </c>
      <c r="W21" s="414">
        <v>50</v>
      </c>
      <c r="X21" s="414">
        <f t="shared" si="1"/>
        <v>100</v>
      </c>
      <c r="Y21" s="256">
        <v>0.0011574074074074073</v>
      </c>
      <c r="Z21" s="256">
        <v>0.0029282407407407412</v>
      </c>
      <c r="AA21" s="270">
        <f t="shared" si="2"/>
        <v>0.004085648148148149</v>
      </c>
      <c r="AB21" s="406"/>
      <c r="AC21" s="462"/>
      <c r="AD21" s="212"/>
      <c r="AE21" s="458"/>
      <c r="AF21" s="458"/>
      <c r="AG21" s="453"/>
      <c r="AH21" s="459"/>
    </row>
    <row r="22" spans="1:34" ht="30.75" customHeight="1" thickBot="1">
      <c r="A22" s="480"/>
      <c r="B22" s="213"/>
      <c r="C22" s="404" t="s">
        <v>80</v>
      </c>
      <c r="D22" s="400">
        <v>1</v>
      </c>
      <c r="E22" s="400">
        <v>1991</v>
      </c>
      <c r="F22" s="279">
        <v>0.07916666666666666</v>
      </c>
      <c r="G22" s="279">
        <v>0.08168981481481481</v>
      </c>
      <c r="H22" s="419">
        <f t="shared" si="0"/>
        <v>0.0025231481481481494</v>
      </c>
      <c r="I22" s="400">
        <v>0</v>
      </c>
      <c r="J22" s="400">
        <v>0</v>
      </c>
      <c r="K22" s="400">
        <v>0</v>
      </c>
      <c r="L22" s="400">
        <v>0</v>
      </c>
      <c r="M22" s="400">
        <v>0</v>
      </c>
      <c r="N22" s="400">
        <v>0</v>
      </c>
      <c r="O22" s="400">
        <v>0</v>
      </c>
      <c r="P22" s="400">
        <v>0</v>
      </c>
      <c r="Q22" s="400">
        <v>0</v>
      </c>
      <c r="R22" s="400">
        <v>0</v>
      </c>
      <c r="S22" s="400">
        <v>0</v>
      </c>
      <c r="T22" s="400">
        <v>5</v>
      </c>
      <c r="U22" s="400">
        <v>0</v>
      </c>
      <c r="V22" s="400">
        <v>0</v>
      </c>
      <c r="W22" s="400">
        <v>0</v>
      </c>
      <c r="X22" s="400">
        <f t="shared" si="1"/>
        <v>5</v>
      </c>
      <c r="Y22" s="279">
        <v>5.7870370370370366E-05</v>
      </c>
      <c r="Z22" s="279">
        <v>0.002523148148148148</v>
      </c>
      <c r="AA22" s="289">
        <f t="shared" si="2"/>
        <v>0.0025810185185185185</v>
      </c>
      <c r="AB22" s="213">
        <v>7</v>
      </c>
      <c r="AC22" s="425"/>
      <c r="AD22" s="213">
        <v>3</v>
      </c>
      <c r="AE22" s="425"/>
      <c r="AF22" s="213">
        <v>3</v>
      </c>
      <c r="AG22" s="447">
        <f>AA22/AA9</f>
        <v>1.3680981595092023</v>
      </c>
      <c r="AH22" s="460">
        <v>3</v>
      </c>
    </row>
    <row r="23" spans="1:34" ht="25.5">
      <c r="A23" s="479">
        <v>8</v>
      </c>
      <c r="B23" s="212">
        <v>25</v>
      </c>
      <c r="C23" s="397" t="s">
        <v>57</v>
      </c>
      <c r="D23" s="405"/>
      <c r="E23" s="398"/>
      <c r="F23" s="256">
        <v>0.034027777777777775</v>
      </c>
      <c r="G23" s="256">
        <v>0.03650462962962963</v>
      </c>
      <c r="H23" s="418">
        <f t="shared" si="0"/>
        <v>0.002476851851851855</v>
      </c>
      <c r="I23" s="414">
        <v>0</v>
      </c>
      <c r="J23" s="414">
        <v>0</v>
      </c>
      <c r="K23" s="414">
        <v>0</v>
      </c>
      <c r="L23" s="414">
        <v>0</v>
      </c>
      <c r="M23" s="414">
        <v>0</v>
      </c>
      <c r="N23" s="414">
        <v>0</v>
      </c>
      <c r="O23" s="414">
        <v>0</v>
      </c>
      <c r="P23" s="414">
        <v>50</v>
      </c>
      <c r="Q23" s="414">
        <v>0</v>
      </c>
      <c r="R23" s="414">
        <v>0</v>
      </c>
      <c r="S23" s="414">
        <v>5</v>
      </c>
      <c r="T23" s="414">
        <v>50</v>
      </c>
      <c r="U23" s="414">
        <v>50</v>
      </c>
      <c r="V23" s="414">
        <v>0</v>
      </c>
      <c r="W23" s="414">
        <v>50</v>
      </c>
      <c r="X23" s="414">
        <f t="shared" si="1"/>
        <v>205</v>
      </c>
      <c r="Y23" s="256">
        <v>0.002372685185185185</v>
      </c>
      <c r="Z23" s="256">
        <v>0.0024768518518518516</v>
      </c>
      <c r="AA23" s="270">
        <f t="shared" si="2"/>
        <v>0.004849537037037037</v>
      </c>
      <c r="AB23" s="406"/>
      <c r="AC23" s="462"/>
      <c r="AD23" s="212"/>
      <c r="AE23" s="462"/>
      <c r="AF23" s="212"/>
      <c r="AG23" s="453"/>
      <c r="AH23" s="454"/>
    </row>
    <row r="24" spans="1:34" ht="30.75" customHeight="1" thickBot="1">
      <c r="A24" s="480"/>
      <c r="B24" s="213"/>
      <c r="C24" s="399" t="s">
        <v>58</v>
      </c>
      <c r="D24" s="400">
        <v>1</v>
      </c>
      <c r="E24" s="400">
        <v>1986</v>
      </c>
      <c r="F24" s="279">
        <v>0.08055555555555556</v>
      </c>
      <c r="G24" s="279">
        <v>0.08309027777777778</v>
      </c>
      <c r="H24" s="419">
        <f t="shared" si="0"/>
        <v>0.002534722222222216</v>
      </c>
      <c r="I24" s="400">
        <v>0</v>
      </c>
      <c r="J24" s="400">
        <v>0</v>
      </c>
      <c r="K24" s="400">
        <v>0</v>
      </c>
      <c r="L24" s="400">
        <v>0</v>
      </c>
      <c r="M24" s="400">
        <v>0</v>
      </c>
      <c r="N24" s="400">
        <v>0</v>
      </c>
      <c r="O24" s="400">
        <v>5</v>
      </c>
      <c r="P24" s="400">
        <v>0</v>
      </c>
      <c r="Q24" s="400">
        <v>0</v>
      </c>
      <c r="R24" s="400">
        <v>0</v>
      </c>
      <c r="S24" s="400">
        <v>0</v>
      </c>
      <c r="T24" s="400">
        <v>0</v>
      </c>
      <c r="U24" s="400">
        <v>0</v>
      </c>
      <c r="V24" s="400">
        <v>0</v>
      </c>
      <c r="W24" s="400">
        <v>0</v>
      </c>
      <c r="X24" s="400">
        <f t="shared" si="1"/>
        <v>5</v>
      </c>
      <c r="Y24" s="279">
        <v>5.7870370370370366E-05</v>
      </c>
      <c r="Z24" s="279">
        <v>0.002534722222222222</v>
      </c>
      <c r="AA24" s="289">
        <f t="shared" si="2"/>
        <v>0.0025925925925925925</v>
      </c>
      <c r="AB24" s="213">
        <v>8</v>
      </c>
      <c r="AC24" s="425"/>
      <c r="AD24" s="213">
        <v>4</v>
      </c>
      <c r="AE24" s="425"/>
      <c r="AF24" s="213">
        <v>4</v>
      </c>
      <c r="AG24" s="536">
        <f>AA24/AA9</f>
        <v>1.3742331288343557</v>
      </c>
      <c r="AH24" s="455">
        <v>3</v>
      </c>
    </row>
    <row r="25" spans="1:34" s="26" customFormat="1" ht="25.5">
      <c r="A25" s="479">
        <v>9</v>
      </c>
      <c r="B25" s="212">
        <v>35</v>
      </c>
      <c r="C25" s="401" t="s">
        <v>96</v>
      </c>
      <c r="D25" s="414"/>
      <c r="E25" s="412"/>
      <c r="F25" s="256">
        <v>0.0444444444444444</v>
      </c>
      <c r="G25" s="256">
        <v>0.04663194444444444</v>
      </c>
      <c r="H25" s="418">
        <f t="shared" si="0"/>
        <v>0.0021875000000000436</v>
      </c>
      <c r="I25" s="414">
        <v>0</v>
      </c>
      <c r="J25" s="414">
        <v>0</v>
      </c>
      <c r="K25" s="414">
        <v>0</v>
      </c>
      <c r="L25" s="414">
        <v>0</v>
      </c>
      <c r="M25" s="414">
        <v>0</v>
      </c>
      <c r="N25" s="414">
        <v>0</v>
      </c>
      <c r="O25" s="414">
        <v>0</v>
      </c>
      <c r="P25" s="414">
        <v>0</v>
      </c>
      <c r="Q25" s="414">
        <v>0</v>
      </c>
      <c r="R25" s="414">
        <v>0</v>
      </c>
      <c r="S25" s="414">
        <v>0</v>
      </c>
      <c r="T25" s="414">
        <v>50</v>
      </c>
      <c r="U25" s="414">
        <v>0</v>
      </c>
      <c r="V25" s="414">
        <v>0</v>
      </c>
      <c r="W25" s="414">
        <v>0</v>
      </c>
      <c r="X25" s="414">
        <f t="shared" si="1"/>
        <v>50</v>
      </c>
      <c r="Y25" s="256">
        <v>0.0005787037037037038</v>
      </c>
      <c r="Z25" s="256">
        <v>0.0021875</v>
      </c>
      <c r="AA25" s="290">
        <f t="shared" si="2"/>
        <v>0.002766203703703704</v>
      </c>
      <c r="AB25" s="406">
        <v>9</v>
      </c>
      <c r="AC25" s="462"/>
      <c r="AD25" s="212">
        <v>5</v>
      </c>
      <c r="AE25" s="462"/>
      <c r="AF25" s="212"/>
      <c r="AG25" s="461">
        <f>AA25/AA9</f>
        <v>1.4662576687116564</v>
      </c>
      <c r="AH25" s="534">
        <v>3</v>
      </c>
    </row>
    <row r="26" spans="1:34" s="444" customFormat="1" ht="30.75" customHeight="1" thickBot="1">
      <c r="A26" s="480"/>
      <c r="B26" s="213"/>
      <c r="C26" s="404" t="s">
        <v>98</v>
      </c>
      <c r="D26" s="400">
        <v>1</v>
      </c>
      <c r="E26" s="97"/>
      <c r="F26" s="279">
        <v>0.09027777777777778</v>
      </c>
      <c r="G26" s="279">
        <v>0.09268518518518519</v>
      </c>
      <c r="H26" s="419">
        <f t="shared" si="0"/>
        <v>0.0024074074074074137</v>
      </c>
      <c r="I26" s="400">
        <v>0</v>
      </c>
      <c r="J26" s="400">
        <v>0</v>
      </c>
      <c r="K26" s="400">
        <v>0</v>
      </c>
      <c r="L26" s="400">
        <v>0</v>
      </c>
      <c r="M26" s="400">
        <v>0</v>
      </c>
      <c r="N26" s="400">
        <v>5</v>
      </c>
      <c r="O26" s="400">
        <v>5</v>
      </c>
      <c r="P26" s="400">
        <v>0</v>
      </c>
      <c r="Q26" s="400">
        <v>0</v>
      </c>
      <c r="R26" s="400">
        <v>0</v>
      </c>
      <c r="S26" s="400">
        <v>5</v>
      </c>
      <c r="T26" s="400">
        <v>50</v>
      </c>
      <c r="U26" s="400">
        <v>0</v>
      </c>
      <c r="V26" s="400">
        <v>0</v>
      </c>
      <c r="W26" s="400">
        <v>0</v>
      </c>
      <c r="X26" s="400">
        <f t="shared" si="1"/>
        <v>65</v>
      </c>
      <c r="Y26" s="279">
        <v>0.0007523148148148147</v>
      </c>
      <c r="Z26" s="279">
        <v>0.0024074074074074076</v>
      </c>
      <c r="AA26" s="279">
        <f t="shared" si="2"/>
        <v>0.003159722222222222</v>
      </c>
      <c r="AB26" s="213"/>
      <c r="AC26" s="425"/>
      <c r="AD26" s="213"/>
      <c r="AE26" s="425"/>
      <c r="AF26" s="213"/>
      <c r="AG26" s="535"/>
      <c r="AH26" s="464"/>
    </row>
    <row r="27" spans="1:34" ht="46.5">
      <c r="A27" s="479">
        <v>10</v>
      </c>
      <c r="B27" s="212">
        <v>28</v>
      </c>
      <c r="C27" s="409" t="s">
        <v>88</v>
      </c>
      <c r="D27" s="405"/>
      <c r="E27" s="398"/>
      <c r="F27" s="256">
        <v>0.0361111111111111</v>
      </c>
      <c r="G27" s="256">
        <v>0.038831018518518515</v>
      </c>
      <c r="H27" s="418">
        <f t="shared" si="0"/>
        <v>0.002719907407407414</v>
      </c>
      <c r="I27" s="414">
        <v>0</v>
      </c>
      <c r="J27" s="414">
        <v>0</v>
      </c>
      <c r="K27" s="414">
        <v>0</v>
      </c>
      <c r="L27" s="414">
        <v>0</v>
      </c>
      <c r="M27" s="414">
        <v>0</v>
      </c>
      <c r="N27" s="414">
        <v>0</v>
      </c>
      <c r="O27" s="414">
        <v>0</v>
      </c>
      <c r="P27" s="414">
        <v>0</v>
      </c>
      <c r="Q27" s="414">
        <v>0</v>
      </c>
      <c r="R27" s="414">
        <v>0</v>
      </c>
      <c r="S27" s="414">
        <v>0</v>
      </c>
      <c r="T27" s="414">
        <v>50</v>
      </c>
      <c r="U27" s="414">
        <v>50</v>
      </c>
      <c r="V27" s="414">
        <v>0</v>
      </c>
      <c r="W27" s="414">
        <v>0</v>
      </c>
      <c r="X27" s="414">
        <f t="shared" si="1"/>
        <v>100</v>
      </c>
      <c r="Y27" s="256">
        <v>0.0011574074074074073</v>
      </c>
      <c r="Z27" s="256">
        <v>0.0027199074074074074</v>
      </c>
      <c r="AA27" s="290">
        <f t="shared" si="2"/>
        <v>0.0038773148148148148</v>
      </c>
      <c r="AB27" s="406">
        <v>10</v>
      </c>
      <c r="AC27" s="212">
        <v>5</v>
      </c>
      <c r="AD27" s="212"/>
      <c r="AE27" s="212"/>
      <c r="AF27" s="212"/>
      <c r="AG27" s="465">
        <f>AA27/AA9</f>
        <v>2.05521472392638</v>
      </c>
      <c r="AH27" s="466"/>
    </row>
    <row r="28" spans="1:34" ht="26.25" thickBot="1">
      <c r="A28" s="480"/>
      <c r="B28" s="213"/>
      <c r="C28" s="404" t="s">
        <v>89</v>
      </c>
      <c r="D28" s="400">
        <v>1</v>
      </c>
      <c r="E28" s="400">
        <v>1987</v>
      </c>
      <c r="F28" s="279">
        <v>0.08472222222222221</v>
      </c>
      <c r="G28" s="279"/>
      <c r="H28" s="419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279"/>
      <c r="Z28" s="279"/>
      <c r="AA28" s="279"/>
      <c r="AB28" s="213"/>
      <c r="AC28" s="213"/>
      <c r="AD28" s="213"/>
      <c r="AE28" s="213"/>
      <c r="AF28" s="213"/>
      <c r="AG28" s="463"/>
      <c r="AH28" s="464"/>
    </row>
    <row r="29" spans="1:34" ht="46.5">
      <c r="A29" s="479"/>
      <c r="B29" s="212">
        <v>36</v>
      </c>
      <c r="C29" s="409" t="s">
        <v>92</v>
      </c>
      <c r="D29" s="414"/>
      <c r="E29" s="412"/>
      <c r="F29" s="256">
        <v>0.04652777777777778</v>
      </c>
      <c r="G29" s="256">
        <v>0.04922453703703703</v>
      </c>
      <c r="H29" s="418">
        <f>G29-F29</f>
        <v>0.002696759259259253</v>
      </c>
      <c r="I29" s="414">
        <v>0</v>
      </c>
      <c r="J29" s="414">
        <v>0</v>
      </c>
      <c r="K29" s="414">
        <v>0</v>
      </c>
      <c r="L29" s="414">
        <v>0</v>
      </c>
      <c r="M29" s="414">
        <v>50</v>
      </c>
      <c r="N29" s="414">
        <v>0</v>
      </c>
      <c r="O29" s="414">
        <v>5</v>
      </c>
      <c r="P29" s="414">
        <v>0</v>
      </c>
      <c r="Q29" s="414">
        <v>0</v>
      </c>
      <c r="R29" s="414">
        <v>50</v>
      </c>
      <c r="S29" s="414">
        <v>50</v>
      </c>
      <c r="T29" s="414">
        <v>50</v>
      </c>
      <c r="U29" s="414">
        <v>50</v>
      </c>
      <c r="V29" s="414">
        <v>0</v>
      </c>
      <c r="W29" s="414">
        <v>0</v>
      </c>
      <c r="X29" s="414">
        <f>SUM(I29:W29)</f>
        <v>255</v>
      </c>
      <c r="Y29" s="256">
        <v>0.002951388888888889</v>
      </c>
      <c r="Z29" s="256">
        <v>0.0026967592592592594</v>
      </c>
      <c r="AA29" s="256">
        <f>Y29+Z29</f>
        <v>0.005648148148148149</v>
      </c>
      <c r="AB29" s="212"/>
      <c r="AC29" s="212"/>
      <c r="AD29" s="212"/>
      <c r="AE29" s="212"/>
      <c r="AF29" s="212"/>
      <c r="AG29" s="465"/>
      <c r="AH29" s="467"/>
    </row>
    <row r="30" spans="1:34" ht="24" thickBot="1">
      <c r="A30" s="480">
        <v>11</v>
      </c>
      <c r="B30" s="213"/>
      <c r="C30" s="404" t="s">
        <v>74</v>
      </c>
      <c r="D30" s="400">
        <v>1</v>
      </c>
      <c r="E30" s="97"/>
      <c r="F30" s="279">
        <v>0.09166666666666667</v>
      </c>
      <c r="G30" s="279">
        <v>0.09417824074074073</v>
      </c>
      <c r="H30" s="419">
        <f>G30-F30</f>
        <v>0.002511574074074055</v>
      </c>
      <c r="I30" s="400">
        <v>50</v>
      </c>
      <c r="J30" s="400">
        <v>5</v>
      </c>
      <c r="K30" s="400">
        <v>0</v>
      </c>
      <c r="L30" s="400">
        <v>0</v>
      </c>
      <c r="M30" s="400">
        <v>0</v>
      </c>
      <c r="N30" s="400">
        <v>5</v>
      </c>
      <c r="O30" s="400">
        <v>0</v>
      </c>
      <c r="P30" s="400">
        <v>0</v>
      </c>
      <c r="Q30" s="400">
        <v>0</v>
      </c>
      <c r="R30" s="400">
        <v>0</v>
      </c>
      <c r="S30" s="400">
        <v>0</v>
      </c>
      <c r="T30" s="400">
        <v>50</v>
      </c>
      <c r="U30" s="400">
        <v>50</v>
      </c>
      <c r="V30" s="400">
        <v>0</v>
      </c>
      <c r="W30" s="400">
        <v>50</v>
      </c>
      <c r="X30" s="400">
        <f>SUM(I30:W30)</f>
        <v>210</v>
      </c>
      <c r="Y30" s="279">
        <v>0.0024305555555555556</v>
      </c>
      <c r="Z30" s="279">
        <v>0.002511574074074074</v>
      </c>
      <c r="AA30" s="289">
        <f>Y30+Z30</f>
        <v>0.00494212962962963</v>
      </c>
      <c r="AB30" s="213">
        <v>11</v>
      </c>
      <c r="AC30" s="213"/>
      <c r="AD30" s="213">
        <v>6</v>
      </c>
      <c r="AE30" s="213"/>
      <c r="AF30" s="213"/>
      <c r="AG30" s="463"/>
      <c r="AH30" s="468"/>
    </row>
    <row r="31" spans="1:34" ht="46.5">
      <c r="A31" s="479"/>
      <c r="B31" s="212">
        <v>32</v>
      </c>
      <c r="C31" s="409" t="s">
        <v>92</v>
      </c>
      <c r="D31" s="414"/>
      <c r="E31" s="412"/>
      <c r="F31" s="256">
        <v>0.0402777777777778</v>
      </c>
      <c r="G31" s="256">
        <v>0.04351851851851852</v>
      </c>
      <c r="H31" s="418">
        <f>G31-F31</f>
        <v>0.0032407407407407177</v>
      </c>
      <c r="I31" s="414">
        <v>50</v>
      </c>
      <c r="J31" s="414">
        <v>0</v>
      </c>
      <c r="K31" s="414">
        <v>50</v>
      </c>
      <c r="L31" s="414">
        <v>0</v>
      </c>
      <c r="M31" s="414">
        <v>5</v>
      </c>
      <c r="N31" s="414">
        <v>50</v>
      </c>
      <c r="O31" s="414">
        <v>0</v>
      </c>
      <c r="P31" s="414">
        <v>0</v>
      </c>
      <c r="Q31" s="414">
        <v>0</v>
      </c>
      <c r="R31" s="414">
        <v>0</v>
      </c>
      <c r="S31" s="414">
        <v>50</v>
      </c>
      <c r="T31" s="414">
        <v>50</v>
      </c>
      <c r="U31" s="414">
        <v>50</v>
      </c>
      <c r="V31" s="414">
        <v>0</v>
      </c>
      <c r="W31" s="414">
        <v>5</v>
      </c>
      <c r="X31" s="414">
        <f>SUM(I31:W31)</f>
        <v>310</v>
      </c>
      <c r="Y31" s="256">
        <v>0.003587962962962963</v>
      </c>
      <c r="Z31" s="256">
        <v>0.0032407407407407406</v>
      </c>
      <c r="AA31" s="256">
        <f>Y31+Z31</f>
        <v>0.006828703703703703</v>
      </c>
      <c r="AB31" s="212"/>
      <c r="AC31" s="212"/>
      <c r="AD31" s="212"/>
      <c r="AE31" s="212"/>
      <c r="AF31" s="212"/>
      <c r="AG31" s="465"/>
      <c r="AH31" s="467"/>
    </row>
    <row r="32" spans="1:34" ht="30.75" customHeight="1" thickBot="1">
      <c r="A32" s="480">
        <v>12</v>
      </c>
      <c r="B32" s="213"/>
      <c r="C32" s="404" t="s">
        <v>91</v>
      </c>
      <c r="D32" s="400">
        <v>1</v>
      </c>
      <c r="E32" s="97"/>
      <c r="F32" s="279">
        <v>0.0875</v>
      </c>
      <c r="G32" s="279">
        <v>0.09079861111111111</v>
      </c>
      <c r="H32" s="419">
        <f>G32-F32</f>
        <v>0.0032986111111111133</v>
      </c>
      <c r="I32" s="400">
        <v>5</v>
      </c>
      <c r="J32" s="400">
        <v>0</v>
      </c>
      <c r="K32" s="400">
        <v>0</v>
      </c>
      <c r="L32" s="400">
        <v>0</v>
      </c>
      <c r="M32" s="400">
        <v>0</v>
      </c>
      <c r="N32" s="400">
        <v>0</v>
      </c>
      <c r="O32" s="400">
        <v>0</v>
      </c>
      <c r="P32" s="400">
        <v>0</v>
      </c>
      <c r="Q32" s="400">
        <v>0</v>
      </c>
      <c r="R32" s="400">
        <v>0</v>
      </c>
      <c r="S32" s="400">
        <v>50</v>
      </c>
      <c r="T32" s="400">
        <v>50</v>
      </c>
      <c r="U32" s="400">
        <v>50</v>
      </c>
      <c r="V32" s="400">
        <v>0</v>
      </c>
      <c r="W32" s="400">
        <v>0</v>
      </c>
      <c r="X32" s="400">
        <f>SUM(I32:W32)</f>
        <v>155</v>
      </c>
      <c r="Y32" s="279">
        <v>0.0017939814814814815</v>
      </c>
      <c r="Z32" s="279">
        <v>0.003298611111111111</v>
      </c>
      <c r="AA32" s="289">
        <f>Y32+Z32</f>
        <v>0.005092592592592593</v>
      </c>
      <c r="AB32" s="213">
        <v>12</v>
      </c>
      <c r="AC32" s="213"/>
      <c r="AD32" s="213">
        <v>7</v>
      </c>
      <c r="AE32" s="213"/>
      <c r="AF32" s="213"/>
      <c r="AG32" s="463"/>
      <c r="AH32" s="468"/>
    </row>
    <row r="33" spans="1:34" ht="46.5">
      <c r="A33" s="479"/>
      <c r="B33" s="212">
        <v>29</v>
      </c>
      <c r="C33" s="397" t="s">
        <v>90</v>
      </c>
      <c r="D33" s="402"/>
      <c r="E33" s="398"/>
      <c r="F33" s="256">
        <v>0.04583333333333334</v>
      </c>
      <c r="G33" s="256">
        <v>0.048240740740740744</v>
      </c>
      <c r="H33" s="418">
        <f>G33-F33</f>
        <v>0.0024074074074074067</v>
      </c>
      <c r="I33" s="414">
        <v>0</v>
      </c>
      <c r="J33" s="414">
        <v>50</v>
      </c>
      <c r="K33" s="414">
        <v>0</v>
      </c>
      <c r="L33" s="414">
        <v>0</v>
      </c>
      <c r="M33" s="414">
        <v>0</v>
      </c>
      <c r="N33" s="414">
        <v>0</v>
      </c>
      <c r="O33" s="414">
        <v>50</v>
      </c>
      <c r="P33" s="414">
        <v>0</v>
      </c>
      <c r="Q33" s="414">
        <v>0</v>
      </c>
      <c r="R33" s="414">
        <v>50</v>
      </c>
      <c r="S33" s="414">
        <v>0</v>
      </c>
      <c r="T33" s="414">
        <v>50</v>
      </c>
      <c r="U33" s="414">
        <v>50</v>
      </c>
      <c r="V33" s="414">
        <v>0</v>
      </c>
      <c r="W33" s="414">
        <v>0</v>
      </c>
      <c r="X33" s="414">
        <f>SUM(I33:W33)</f>
        <v>250</v>
      </c>
      <c r="Y33" s="256">
        <v>0.002893518518518519</v>
      </c>
      <c r="Z33" s="256">
        <v>0.0024074074074074076</v>
      </c>
      <c r="AA33" s="456">
        <f>Y33+Z33</f>
        <v>0.005300925925925926</v>
      </c>
      <c r="AB33" s="212">
        <v>13</v>
      </c>
      <c r="AC33" s="212">
        <v>6</v>
      </c>
      <c r="AD33" s="212"/>
      <c r="AE33" s="212"/>
      <c r="AF33" s="212"/>
      <c r="AG33" s="465"/>
      <c r="AH33" s="467"/>
    </row>
    <row r="34" spans="1:34" ht="24" thickBot="1">
      <c r="A34" s="480"/>
      <c r="B34" s="213"/>
      <c r="C34" s="404" t="s">
        <v>48</v>
      </c>
      <c r="D34" s="400">
        <v>1</v>
      </c>
      <c r="E34" s="97">
        <v>1997</v>
      </c>
      <c r="F34" s="279">
        <v>0.08611111111111112</v>
      </c>
      <c r="G34" s="279"/>
      <c r="H34" s="419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279"/>
      <c r="Z34" s="279"/>
      <c r="AA34" s="279"/>
      <c r="AB34" s="213"/>
      <c r="AC34" s="213"/>
      <c r="AD34" s="213"/>
      <c r="AE34" s="213"/>
      <c r="AF34" s="213"/>
      <c r="AG34" s="463"/>
      <c r="AH34" s="468"/>
    </row>
    <row r="35" spans="1:34" ht="46.5">
      <c r="A35" s="479">
        <v>13</v>
      </c>
      <c r="B35" s="212">
        <v>27</v>
      </c>
      <c r="C35" s="409" t="s">
        <v>64</v>
      </c>
      <c r="D35" s="469"/>
      <c r="E35" s="469"/>
      <c r="F35" s="256">
        <v>0.0347222222222222</v>
      </c>
      <c r="G35" s="256">
        <v>0.03673611111111111</v>
      </c>
      <c r="H35" s="418">
        <f>G35-F35</f>
        <v>0.0020138888888889053</v>
      </c>
      <c r="I35" s="414">
        <v>50</v>
      </c>
      <c r="J35" s="414">
        <v>50</v>
      </c>
      <c r="K35" s="414">
        <v>0</v>
      </c>
      <c r="L35" s="414">
        <v>50</v>
      </c>
      <c r="M35" s="414">
        <v>50</v>
      </c>
      <c r="N35" s="414">
        <v>50</v>
      </c>
      <c r="O35" s="414">
        <v>50</v>
      </c>
      <c r="P35" s="414">
        <v>0</v>
      </c>
      <c r="Q35" s="414">
        <v>0</v>
      </c>
      <c r="R35" s="414">
        <v>50</v>
      </c>
      <c r="S35" s="414">
        <v>0</v>
      </c>
      <c r="T35" s="414">
        <v>50</v>
      </c>
      <c r="U35" s="414">
        <v>5</v>
      </c>
      <c r="V35" s="414">
        <v>0</v>
      </c>
      <c r="W35" s="414">
        <v>0</v>
      </c>
      <c r="X35" s="414">
        <f>SUM(I35:W35)</f>
        <v>405</v>
      </c>
      <c r="Y35" s="256">
        <v>0.0046875</v>
      </c>
      <c r="Z35" s="256">
        <v>0.002013888888888889</v>
      </c>
      <c r="AA35" s="456">
        <f>Y35+Z35</f>
        <v>0.006701388888888889</v>
      </c>
      <c r="AB35" s="212">
        <v>14</v>
      </c>
      <c r="AC35" s="212"/>
      <c r="AD35" s="212">
        <v>8</v>
      </c>
      <c r="AE35" s="212"/>
      <c r="AF35" s="212">
        <v>4</v>
      </c>
      <c r="AG35" s="465"/>
      <c r="AH35" s="467"/>
    </row>
    <row r="36" spans="1:34" ht="30.75" customHeight="1" thickBot="1">
      <c r="A36" s="480"/>
      <c r="B36" s="213"/>
      <c r="C36" s="399" t="s">
        <v>82</v>
      </c>
      <c r="D36" s="400">
        <v>3</v>
      </c>
      <c r="E36" s="400">
        <v>1998</v>
      </c>
      <c r="F36" s="279">
        <v>0.08333333333333333</v>
      </c>
      <c r="G36" s="279"/>
      <c r="H36" s="419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279"/>
      <c r="Z36" s="279"/>
      <c r="AA36" s="279"/>
      <c r="AB36" s="213"/>
      <c r="AC36" s="213"/>
      <c r="AD36" s="213"/>
      <c r="AE36" s="213"/>
      <c r="AF36" s="213"/>
      <c r="AG36" s="463"/>
      <c r="AH36" s="468"/>
    </row>
    <row r="37" spans="1:34" ht="46.5">
      <c r="A37" s="479">
        <v>14</v>
      </c>
      <c r="B37" s="212">
        <v>37</v>
      </c>
      <c r="C37" s="409" t="s">
        <v>94</v>
      </c>
      <c r="D37" s="98"/>
      <c r="E37" s="412"/>
      <c r="F37" s="256">
        <v>0.04722222222222222</v>
      </c>
      <c r="G37" s="256"/>
      <c r="H37" s="418"/>
      <c r="I37" s="414">
        <v>0</v>
      </c>
      <c r="J37" s="414">
        <v>0</v>
      </c>
      <c r="K37" s="414">
        <v>0</v>
      </c>
      <c r="L37" s="414">
        <v>0</v>
      </c>
      <c r="M37" s="414">
        <v>0</v>
      </c>
      <c r="N37" s="414">
        <v>0</v>
      </c>
      <c r="O37" s="414">
        <v>0</v>
      </c>
      <c r="P37" s="414">
        <v>0</v>
      </c>
      <c r="Q37" s="414">
        <v>0</v>
      </c>
      <c r="R37" s="414">
        <v>0</v>
      </c>
      <c r="S37" s="414">
        <v>0</v>
      </c>
      <c r="T37" s="414" t="s">
        <v>133</v>
      </c>
      <c r="U37" s="414"/>
      <c r="V37" s="414"/>
      <c r="W37" s="414"/>
      <c r="X37" s="414"/>
      <c r="Y37" s="256"/>
      <c r="Z37" s="256"/>
      <c r="AA37" s="256"/>
      <c r="AB37" s="417"/>
      <c r="AC37" s="417"/>
      <c r="AD37" s="417"/>
      <c r="AE37" s="212"/>
      <c r="AF37" s="212"/>
      <c r="AG37" s="465"/>
      <c r="AH37" s="467"/>
    </row>
    <row r="38" spans="1:34" ht="30.75" customHeight="1" thickBot="1">
      <c r="A38" s="478"/>
      <c r="B38" s="361"/>
      <c r="C38" s="470" t="s">
        <v>71</v>
      </c>
      <c r="D38" s="471">
        <v>10</v>
      </c>
      <c r="E38" s="416"/>
      <c r="F38" s="416"/>
      <c r="G38" s="283"/>
      <c r="H38" s="421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81"/>
      <c r="Z38" s="281"/>
      <c r="AA38" s="281"/>
      <c r="AB38" s="472"/>
      <c r="AC38" s="472"/>
      <c r="AD38" s="472"/>
      <c r="AE38" s="361"/>
      <c r="AF38" s="361"/>
      <c r="AG38" s="473"/>
      <c r="AH38" s="474"/>
    </row>
    <row r="39" spans="1:34" ht="46.5">
      <c r="A39" s="479">
        <v>15</v>
      </c>
      <c r="B39" s="212">
        <v>33</v>
      </c>
      <c r="C39" s="409" t="s">
        <v>92</v>
      </c>
      <c r="D39" s="98"/>
      <c r="E39" s="412"/>
      <c r="F39" s="256">
        <v>0.0416666666666666</v>
      </c>
      <c r="G39" s="256"/>
      <c r="H39" s="418"/>
      <c r="I39" s="414">
        <v>0</v>
      </c>
      <c r="J39" s="414">
        <v>0</v>
      </c>
      <c r="K39" s="414">
        <v>0</v>
      </c>
      <c r="L39" s="414">
        <v>0</v>
      </c>
      <c r="M39" s="414" t="s">
        <v>34</v>
      </c>
      <c r="N39" s="414"/>
      <c r="O39" s="414"/>
      <c r="P39" s="414"/>
      <c r="Q39" s="414"/>
      <c r="R39" s="414"/>
      <c r="S39" s="414"/>
      <c r="T39" s="414"/>
      <c r="U39" s="414"/>
      <c r="V39" s="414"/>
      <c r="W39" s="414"/>
      <c r="X39" s="414"/>
      <c r="Y39" s="256"/>
      <c r="Z39" s="256"/>
      <c r="AA39" s="256"/>
      <c r="AB39" s="212"/>
      <c r="AC39" s="212"/>
      <c r="AD39" s="212"/>
      <c r="AE39" s="212"/>
      <c r="AF39" s="212"/>
      <c r="AG39" s="475"/>
      <c r="AH39" s="467"/>
    </row>
    <row r="40" spans="1:34" ht="24" thickBot="1">
      <c r="A40" s="480"/>
      <c r="B40" s="213"/>
      <c r="C40" s="404" t="s">
        <v>93</v>
      </c>
      <c r="D40" s="96">
        <v>1</v>
      </c>
      <c r="E40" s="97"/>
      <c r="F40" s="279"/>
      <c r="G40" s="279"/>
      <c r="H40" s="419"/>
      <c r="I40" s="400"/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400"/>
      <c r="W40" s="400"/>
      <c r="X40" s="400"/>
      <c r="Y40" s="279"/>
      <c r="Z40" s="279"/>
      <c r="AA40" s="279"/>
      <c r="AB40" s="213"/>
      <c r="AC40" s="213"/>
      <c r="AD40" s="213"/>
      <c r="AE40" s="213"/>
      <c r="AF40" s="213"/>
      <c r="AG40" s="476"/>
      <c r="AH40" s="468"/>
    </row>
    <row r="41" spans="1:34" ht="24" customHeight="1">
      <c r="A41" s="114"/>
      <c r="B41" s="144"/>
      <c r="C41" s="147" t="s">
        <v>144</v>
      </c>
      <c r="D41" s="152"/>
      <c r="E41" s="101"/>
      <c r="F41" s="106" t="s">
        <v>136</v>
      </c>
      <c r="G41" s="101"/>
      <c r="H41" s="101"/>
      <c r="I41" s="153"/>
      <c r="J41" s="106"/>
      <c r="K41" s="154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55"/>
      <c r="Y41" s="58"/>
      <c r="AA41" s="156"/>
      <c r="AB41" s="157"/>
      <c r="AC41" s="157"/>
      <c r="AD41" s="157"/>
      <c r="AE41" s="157"/>
      <c r="AF41" s="157"/>
      <c r="AG41" s="122"/>
      <c r="AH41" s="122"/>
    </row>
    <row r="42" spans="1:34" ht="24" customHeight="1">
      <c r="A42" s="114"/>
      <c r="B42" s="144"/>
      <c r="C42" s="147"/>
      <c r="D42" s="152"/>
      <c r="E42" s="101"/>
      <c r="F42" s="106"/>
      <c r="G42" s="101"/>
      <c r="H42" s="101"/>
      <c r="I42" s="153"/>
      <c r="J42" s="106"/>
      <c r="K42" s="154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55"/>
      <c r="Y42" s="58"/>
      <c r="AA42" s="156"/>
      <c r="AB42" s="157"/>
      <c r="AC42" s="157"/>
      <c r="AD42" s="157"/>
      <c r="AE42" s="157"/>
      <c r="AF42" s="157"/>
      <c r="AG42" s="122"/>
      <c r="AH42" s="122"/>
    </row>
    <row r="43" spans="2:34" ht="25.5" customHeight="1">
      <c r="B43" s="182"/>
      <c r="D43" s="481" t="s">
        <v>17</v>
      </c>
      <c r="E43" s="482"/>
      <c r="F43" s="482"/>
      <c r="G43" s="182"/>
      <c r="H43" s="182"/>
      <c r="I43" s="181" t="s">
        <v>5</v>
      </c>
      <c r="J43" s="140"/>
      <c r="K43" s="140"/>
      <c r="L43" s="140"/>
      <c r="M43" s="140"/>
      <c r="N43" s="140"/>
      <c r="O43" s="140"/>
      <c r="P43" s="140"/>
      <c r="Q43" s="140"/>
      <c r="R43" s="481" t="s">
        <v>118</v>
      </c>
      <c r="S43" s="140"/>
      <c r="T43" s="140"/>
      <c r="U43" s="140"/>
      <c r="V43" s="140"/>
      <c r="W43" s="140"/>
      <c r="X43" s="140"/>
      <c r="Y43" s="4"/>
      <c r="Z43" s="4"/>
      <c r="AA43" s="80"/>
      <c r="AB43" s="80"/>
      <c r="AC43" s="80"/>
      <c r="AD43" s="80"/>
      <c r="AE43" s="80"/>
      <c r="AF43" s="80"/>
      <c r="AG43" s="123"/>
      <c r="AH43" s="123"/>
    </row>
    <row r="44" spans="2:34" ht="29.25" customHeight="1">
      <c r="B44" s="239"/>
      <c r="D44" s="481" t="s">
        <v>40</v>
      </c>
      <c r="E44" s="483"/>
      <c r="F44" s="483"/>
      <c r="G44" s="239"/>
      <c r="H44" s="239"/>
      <c r="I44" s="181" t="s">
        <v>5</v>
      </c>
      <c r="J44" s="239"/>
      <c r="K44" s="239"/>
      <c r="L44" s="239"/>
      <c r="M44" s="239"/>
      <c r="N44" s="140"/>
      <c r="O44" s="140"/>
      <c r="P44" s="140"/>
      <c r="Q44" s="239"/>
      <c r="R44" s="481" t="s">
        <v>19</v>
      </c>
      <c r="S44" s="239"/>
      <c r="T44" s="239"/>
      <c r="U44" s="239"/>
      <c r="V44" s="268"/>
      <c r="W44" s="140"/>
      <c r="X44" s="140"/>
      <c r="Y44" s="4"/>
      <c r="Z44" s="4"/>
      <c r="AA44" s="80"/>
      <c r="AB44" s="80"/>
      <c r="AC44" s="80"/>
      <c r="AD44" s="80"/>
      <c r="AE44" s="80"/>
      <c r="AF44" s="80"/>
      <c r="AG44" s="123"/>
      <c r="AH44" s="123"/>
    </row>
    <row r="45" spans="1:34" ht="19.5" customHeight="1">
      <c r="A45" s="22"/>
      <c r="B45" s="38"/>
      <c r="C45" s="38"/>
      <c r="D45" s="38"/>
      <c r="E45" s="17"/>
      <c r="F45" s="17"/>
      <c r="G45" s="17"/>
      <c r="H45" s="17"/>
      <c r="I45" s="22"/>
      <c r="J45" s="19"/>
      <c r="K45" s="19"/>
      <c r="L45" s="19"/>
      <c r="M45" s="19"/>
      <c r="N45" s="19"/>
      <c r="O45" s="19"/>
      <c r="P45" s="19"/>
      <c r="Q45" s="19"/>
      <c r="R45" s="22"/>
      <c r="S45" s="19"/>
      <c r="T45" s="19"/>
      <c r="U45" s="19"/>
      <c r="V45" s="19"/>
      <c r="W45" s="19"/>
      <c r="X45" s="17"/>
      <c r="Y45" s="17"/>
      <c r="Z45" s="17"/>
      <c r="AA45" s="44"/>
      <c r="AB45" s="44"/>
      <c r="AC45" s="44"/>
      <c r="AD45" s="44"/>
      <c r="AE45" s="44"/>
      <c r="AF45" s="44"/>
      <c r="AG45" s="124"/>
      <c r="AH45" s="124"/>
    </row>
    <row r="46" spans="9:34" ht="12.75"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AA46" s="44"/>
      <c r="AB46" s="44"/>
      <c r="AC46" s="44"/>
      <c r="AD46" s="44"/>
      <c r="AE46" s="44"/>
      <c r="AF46" s="44"/>
      <c r="AG46" s="44"/>
      <c r="AH46" s="44"/>
    </row>
    <row r="47" spans="27:34" ht="49.5" customHeight="1">
      <c r="AA47" s="44"/>
      <c r="AB47" s="44"/>
      <c r="AC47" s="44"/>
      <c r="AD47" s="44"/>
      <c r="AE47" s="44"/>
      <c r="AF47" s="44"/>
      <c r="AG47" s="44"/>
      <c r="AH47" s="44"/>
    </row>
    <row r="49" ht="49.5" customHeight="1"/>
  </sheetData>
  <sheetProtection/>
  <mergeCells count="25">
    <mergeCell ref="AH7:AH8"/>
    <mergeCell ref="AE7:AE8"/>
    <mergeCell ref="AF7:AF8"/>
    <mergeCell ref="AC7:AC8"/>
    <mergeCell ref="AD7:AD8"/>
    <mergeCell ref="A1:AH1"/>
    <mergeCell ref="A4:AA4"/>
    <mergeCell ref="A3:AA3"/>
    <mergeCell ref="A2:AA2"/>
    <mergeCell ref="X7:X8"/>
    <mergeCell ref="Y7:Y8"/>
    <mergeCell ref="Z7:Z8"/>
    <mergeCell ref="AA7:AA8"/>
    <mergeCell ref="AB7:AB8"/>
    <mergeCell ref="AG7:AG8"/>
    <mergeCell ref="F7:F8"/>
    <mergeCell ref="G7:G8"/>
    <mergeCell ref="H7:H8"/>
    <mergeCell ref="A5:AA5"/>
    <mergeCell ref="A7:A8"/>
    <mergeCell ref="B7:B8"/>
    <mergeCell ref="C7:C8"/>
    <mergeCell ref="D7:D8"/>
    <mergeCell ref="E7:E8"/>
    <mergeCell ref="I7:W7"/>
  </mergeCells>
  <printOptions/>
  <pageMargins left="0.39375" right="0.3201388888888889" top="0.52" bottom="0.21" header="0.43" footer="0.31"/>
  <pageSetup horizontalDpi="300" verticalDpi="3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E78"/>
  <sheetViews>
    <sheetView view="pageBreakPreview" zoomScale="75" zoomScaleNormal="75" zoomScaleSheetLayoutView="75" zoomScalePageLayoutView="0" workbookViewId="0" topLeftCell="A4">
      <selection activeCell="J37" sqref="J37"/>
    </sheetView>
  </sheetViews>
  <sheetFormatPr defaultColWidth="9.00390625" defaultRowHeight="12.75"/>
  <cols>
    <col min="1" max="1" width="8.125" style="0" customWidth="1"/>
    <col min="2" max="2" width="68.625" style="0" customWidth="1"/>
    <col min="3" max="3" width="8.625" style="0" customWidth="1"/>
    <col min="4" max="4" width="9.375" style="0" customWidth="1"/>
    <col min="5" max="5" width="8.375" style="1" customWidth="1"/>
    <col min="7" max="7" width="9.125" style="1" customWidth="1"/>
    <col min="8" max="8" width="9.75390625" style="0" customWidth="1"/>
    <col min="9" max="9" width="8.375" style="1" customWidth="1"/>
    <col min="10" max="10" width="9.25390625" style="0" customWidth="1"/>
    <col min="12" max="12" width="12.125" style="0" customWidth="1"/>
    <col min="13" max="13" width="7.625" style="0" hidden="1" customWidth="1"/>
    <col min="14" max="14" width="9.25390625" style="0" hidden="1" customWidth="1"/>
    <col min="15" max="15" width="10.75390625" style="0" customWidth="1"/>
    <col min="16" max="16" width="18.875" style="0" customWidth="1"/>
    <col min="21" max="21" width="49.25390625" style="0" customWidth="1"/>
  </cols>
  <sheetData>
    <row r="1" spans="1:23" ht="15.75">
      <c r="A1" s="10"/>
      <c r="B1" s="8"/>
      <c r="C1" s="10"/>
      <c r="D1" s="10"/>
      <c r="E1" s="11"/>
      <c r="F1" s="10"/>
      <c r="G1" s="11"/>
      <c r="H1" s="10"/>
      <c r="I1" s="11"/>
      <c r="J1" s="10"/>
      <c r="K1" s="10"/>
      <c r="L1" s="10"/>
      <c r="M1" s="10"/>
      <c r="N1" s="10"/>
      <c r="O1" s="10"/>
      <c r="P1" s="10"/>
      <c r="Q1" s="12"/>
      <c r="R1" s="12"/>
      <c r="S1" s="12"/>
      <c r="T1" s="12"/>
      <c r="U1" s="12"/>
      <c r="V1" s="12"/>
      <c r="W1" s="12"/>
    </row>
    <row r="2" spans="1:16" ht="15" customHeight="1">
      <c r="A2" s="628"/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</row>
    <row r="3" spans="1:16" ht="39" customHeight="1">
      <c r="A3" s="632" t="s">
        <v>35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</row>
    <row r="4" spans="1:16" ht="48" customHeight="1">
      <c r="A4" s="629" t="s">
        <v>61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</row>
    <row r="5" spans="1:16" ht="67.5" customHeight="1">
      <c r="A5" s="630" t="s">
        <v>36</v>
      </c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0"/>
      <c r="O5" s="630"/>
      <c r="P5" s="630"/>
    </row>
    <row r="6" spans="1:16" ht="42" customHeight="1">
      <c r="A6" s="631" t="s">
        <v>8</v>
      </c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</row>
    <row r="7" spans="1:31" ht="20.25" customHeight="1">
      <c r="A7" s="61" t="s">
        <v>62</v>
      </c>
      <c r="B7" s="13"/>
      <c r="C7" s="13"/>
      <c r="D7" s="13"/>
      <c r="E7" s="14"/>
      <c r="F7" s="13"/>
      <c r="G7" s="14"/>
      <c r="H7" s="13"/>
      <c r="I7" s="14"/>
      <c r="J7" s="13"/>
      <c r="K7" s="13"/>
      <c r="L7" s="13"/>
      <c r="M7" s="13"/>
      <c r="N7" s="13"/>
      <c r="O7" s="13"/>
      <c r="P7" s="3" t="s">
        <v>0</v>
      </c>
      <c r="Q7" s="13"/>
      <c r="R7" s="13"/>
      <c r="S7" s="13"/>
      <c r="T7" s="13"/>
      <c r="U7" s="13"/>
      <c r="V7" s="13"/>
      <c r="W7" s="13"/>
      <c r="X7" s="13"/>
      <c r="Y7" s="14"/>
      <c r="Z7" s="14"/>
      <c r="AA7" s="15"/>
      <c r="AB7" s="15"/>
      <c r="AC7" s="15"/>
      <c r="AD7" s="15"/>
      <c r="AE7" s="14"/>
    </row>
    <row r="8" spans="1:16" ht="20.25" customHeight="1">
      <c r="A8" s="633" t="s">
        <v>1</v>
      </c>
      <c r="B8" s="634" t="s">
        <v>143</v>
      </c>
      <c r="C8" s="635" t="s">
        <v>10</v>
      </c>
      <c r="D8" s="635"/>
      <c r="E8" s="635"/>
      <c r="F8" s="635"/>
      <c r="G8" s="619" t="s">
        <v>11</v>
      </c>
      <c r="H8" s="619"/>
      <c r="I8" s="619"/>
      <c r="J8" s="619"/>
      <c r="K8" s="622" t="s">
        <v>12</v>
      </c>
      <c r="L8" s="623"/>
      <c r="M8" s="622" t="s">
        <v>45</v>
      </c>
      <c r="N8" s="626"/>
      <c r="O8" s="620" t="s">
        <v>13</v>
      </c>
      <c r="P8" s="620"/>
    </row>
    <row r="9" spans="1:16" ht="20.25">
      <c r="A9" s="633"/>
      <c r="B9" s="633"/>
      <c r="C9" s="636" t="s">
        <v>3</v>
      </c>
      <c r="D9" s="636"/>
      <c r="E9" s="636" t="s">
        <v>4</v>
      </c>
      <c r="F9" s="636"/>
      <c r="G9" s="620" t="s">
        <v>3</v>
      </c>
      <c r="H9" s="620"/>
      <c r="I9" s="620" t="s">
        <v>14</v>
      </c>
      <c r="J9" s="620"/>
      <c r="K9" s="624"/>
      <c r="L9" s="625"/>
      <c r="M9" s="624"/>
      <c r="N9" s="627"/>
      <c r="O9" s="620"/>
      <c r="P9" s="621"/>
    </row>
    <row r="10" spans="1:22" s="1" customFormat="1" ht="57.75" customHeight="1">
      <c r="A10" s="633"/>
      <c r="B10" s="633"/>
      <c r="C10" s="163" t="s">
        <v>15</v>
      </c>
      <c r="D10" s="163" t="s">
        <v>16</v>
      </c>
      <c r="E10" s="163" t="s">
        <v>15</v>
      </c>
      <c r="F10" s="163" t="s">
        <v>16</v>
      </c>
      <c r="G10" s="163" t="s">
        <v>15</v>
      </c>
      <c r="H10" s="163" t="s">
        <v>16</v>
      </c>
      <c r="I10" s="163" t="s">
        <v>15</v>
      </c>
      <c r="J10" s="163" t="s">
        <v>16</v>
      </c>
      <c r="K10" s="163" t="s">
        <v>15</v>
      </c>
      <c r="L10" s="163" t="s">
        <v>16</v>
      </c>
      <c r="M10" s="163" t="s">
        <v>15</v>
      </c>
      <c r="N10" s="163" t="s">
        <v>16</v>
      </c>
      <c r="O10" s="362" t="s">
        <v>16</v>
      </c>
      <c r="P10" s="173" t="s">
        <v>46</v>
      </c>
      <c r="U10" s="26"/>
      <c r="V10" s="26"/>
    </row>
    <row r="11" spans="1:22" s="1" customFormat="1" ht="100.5" customHeight="1">
      <c r="A11" s="253"/>
      <c r="B11" s="363" t="s">
        <v>134</v>
      </c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9"/>
      <c r="P11" s="230"/>
      <c r="U11" s="26"/>
      <c r="V11" s="26"/>
    </row>
    <row r="12" spans="1:22" s="1" customFormat="1" ht="100.5" customHeight="1">
      <c r="A12" s="16">
        <v>1</v>
      </c>
      <c r="B12" s="346" t="s">
        <v>131</v>
      </c>
      <c r="C12" s="427">
        <v>1</v>
      </c>
      <c r="D12" s="435">
        <v>20</v>
      </c>
      <c r="E12" s="427">
        <v>1</v>
      </c>
      <c r="F12" s="435">
        <v>20</v>
      </c>
      <c r="G12" s="428">
        <v>1</v>
      </c>
      <c r="H12" s="436">
        <v>20</v>
      </c>
      <c r="I12" s="428">
        <v>1</v>
      </c>
      <c r="J12" s="436">
        <v>20</v>
      </c>
      <c r="K12" s="436">
        <v>2</v>
      </c>
      <c r="L12" s="436">
        <v>18</v>
      </c>
      <c r="M12" s="436"/>
      <c r="N12" s="436"/>
      <c r="O12" s="437">
        <f>D12+F12+H12+J12+L12+N12</f>
        <v>98</v>
      </c>
      <c r="P12" s="428">
        <v>1</v>
      </c>
      <c r="U12" s="348"/>
      <c r="V12" s="26"/>
    </row>
    <row r="13" spans="1:22" s="17" customFormat="1" ht="100.5" customHeight="1">
      <c r="A13" s="5">
        <v>2</v>
      </c>
      <c r="B13" s="364" t="s">
        <v>41</v>
      </c>
      <c r="C13" s="427">
        <v>2</v>
      </c>
      <c r="D13" s="435">
        <v>18</v>
      </c>
      <c r="E13" s="427">
        <v>2</v>
      </c>
      <c r="F13" s="435">
        <v>18</v>
      </c>
      <c r="G13" s="428">
        <v>2</v>
      </c>
      <c r="H13" s="436">
        <v>18</v>
      </c>
      <c r="I13" s="428">
        <v>2</v>
      </c>
      <c r="J13" s="436">
        <v>18</v>
      </c>
      <c r="K13" s="436">
        <v>1</v>
      </c>
      <c r="L13" s="436">
        <v>20</v>
      </c>
      <c r="M13" s="436"/>
      <c r="N13" s="436"/>
      <c r="O13" s="437">
        <f>D13+F13+H13+J13+L13+N13</f>
        <v>92</v>
      </c>
      <c r="P13" s="428">
        <v>2</v>
      </c>
      <c r="U13" s="365"/>
      <c r="V13" s="20"/>
    </row>
    <row r="14" spans="1:22" s="1" customFormat="1" ht="100.5" customHeight="1">
      <c r="A14" s="5">
        <v>3</v>
      </c>
      <c r="B14" s="347" t="s">
        <v>77</v>
      </c>
      <c r="C14" s="427">
        <v>3</v>
      </c>
      <c r="D14" s="435">
        <v>16</v>
      </c>
      <c r="E14" s="427">
        <v>4</v>
      </c>
      <c r="F14" s="435">
        <v>15</v>
      </c>
      <c r="G14" s="429">
        <v>3</v>
      </c>
      <c r="H14" s="438">
        <v>16</v>
      </c>
      <c r="I14" s="429">
        <v>3</v>
      </c>
      <c r="J14" s="438">
        <v>16</v>
      </c>
      <c r="K14" s="438">
        <v>4</v>
      </c>
      <c r="L14" s="438">
        <v>15</v>
      </c>
      <c r="M14" s="438"/>
      <c r="N14" s="438"/>
      <c r="O14" s="437">
        <f>D14+F14+H14+J14+L14+N14</f>
        <v>78</v>
      </c>
      <c r="P14" s="428">
        <v>3</v>
      </c>
      <c r="U14" s="365"/>
      <c r="V14" s="26"/>
    </row>
    <row r="15" spans="1:22" s="1" customFormat="1" ht="100.5" customHeight="1">
      <c r="A15" s="5">
        <v>4</v>
      </c>
      <c r="B15" s="364" t="s">
        <v>69</v>
      </c>
      <c r="C15" s="427">
        <v>4</v>
      </c>
      <c r="D15" s="435">
        <v>15</v>
      </c>
      <c r="E15" s="427">
        <v>3</v>
      </c>
      <c r="F15" s="435">
        <v>16</v>
      </c>
      <c r="G15" s="430">
        <v>4</v>
      </c>
      <c r="H15" s="439">
        <v>15</v>
      </c>
      <c r="I15" s="430">
        <v>4</v>
      </c>
      <c r="J15" s="439">
        <v>15</v>
      </c>
      <c r="K15" s="439">
        <v>3</v>
      </c>
      <c r="L15" s="439">
        <v>16</v>
      </c>
      <c r="M15" s="439"/>
      <c r="N15" s="439"/>
      <c r="O15" s="437">
        <f>D15+F15+H15+J15+L15+N15</f>
        <v>77</v>
      </c>
      <c r="P15" s="428">
        <v>4</v>
      </c>
      <c r="U15" s="366"/>
      <c r="V15" s="26"/>
    </row>
    <row r="16" spans="1:22" s="1" customFormat="1" ht="100.5" customHeight="1">
      <c r="A16" s="5"/>
      <c r="B16" s="370" t="s">
        <v>135</v>
      </c>
      <c r="C16" s="427"/>
      <c r="D16" s="435"/>
      <c r="E16" s="427"/>
      <c r="F16" s="435"/>
      <c r="G16" s="430"/>
      <c r="H16" s="439"/>
      <c r="I16" s="430"/>
      <c r="J16" s="439"/>
      <c r="K16" s="439"/>
      <c r="L16" s="439"/>
      <c r="M16" s="439"/>
      <c r="N16" s="439"/>
      <c r="O16" s="437"/>
      <c r="P16" s="428"/>
      <c r="U16" s="366"/>
      <c r="V16" s="26"/>
    </row>
    <row r="17" spans="1:22" s="1" customFormat="1" ht="100.5" customHeight="1">
      <c r="A17" s="5">
        <v>1</v>
      </c>
      <c r="B17" s="367" t="s">
        <v>42</v>
      </c>
      <c r="C17" s="427">
        <v>3</v>
      </c>
      <c r="D17" s="435">
        <v>16</v>
      </c>
      <c r="E17" s="427">
        <v>1</v>
      </c>
      <c r="F17" s="435">
        <v>20</v>
      </c>
      <c r="G17" s="428">
        <v>1</v>
      </c>
      <c r="H17" s="436">
        <v>20</v>
      </c>
      <c r="I17" s="428">
        <v>1</v>
      </c>
      <c r="J17" s="436">
        <v>20</v>
      </c>
      <c r="K17" s="436">
        <v>1</v>
      </c>
      <c r="L17" s="436">
        <v>20</v>
      </c>
      <c r="M17" s="436"/>
      <c r="N17" s="436"/>
      <c r="O17" s="437">
        <f>D17+F17+H17+J17+L17+N17</f>
        <v>96</v>
      </c>
      <c r="P17" s="428">
        <v>1</v>
      </c>
      <c r="U17" s="368"/>
      <c r="V17" s="26"/>
    </row>
    <row r="18" spans="1:22" s="1" customFormat="1" ht="100.5" customHeight="1">
      <c r="A18" s="5">
        <v>2</v>
      </c>
      <c r="B18" s="367" t="s">
        <v>130</v>
      </c>
      <c r="C18" s="427">
        <v>2</v>
      </c>
      <c r="D18" s="435">
        <v>18</v>
      </c>
      <c r="E18" s="427">
        <v>2</v>
      </c>
      <c r="F18" s="435">
        <v>18</v>
      </c>
      <c r="G18" s="429">
        <v>4</v>
      </c>
      <c r="H18" s="438">
        <v>15</v>
      </c>
      <c r="I18" s="429">
        <v>2</v>
      </c>
      <c r="J18" s="438">
        <v>18</v>
      </c>
      <c r="K18" s="438">
        <v>2</v>
      </c>
      <c r="L18" s="438">
        <v>18</v>
      </c>
      <c r="M18" s="438"/>
      <c r="N18" s="438"/>
      <c r="O18" s="437">
        <f>D18+F18+H18+J18+L18+N18</f>
        <v>87</v>
      </c>
      <c r="P18" s="428">
        <v>2</v>
      </c>
      <c r="U18" s="344"/>
      <c r="V18" s="26"/>
    </row>
    <row r="19" spans="1:22" s="1" customFormat="1" ht="100.5" customHeight="1">
      <c r="A19" s="248">
        <v>3</v>
      </c>
      <c r="B19" s="589" t="s">
        <v>57</v>
      </c>
      <c r="C19" s="431">
        <v>1</v>
      </c>
      <c r="D19" s="314">
        <v>20</v>
      </c>
      <c r="E19" s="431">
        <v>3</v>
      </c>
      <c r="F19" s="314">
        <v>16</v>
      </c>
      <c r="G19" s="432">
        <v>3</v>
      </c>
      <c r="H19" s="440">
        <v>16</v>
      </c>
      <c r="I19" s="432">
        <v>3</v>
      </c>
      <c r="J19" s="440">
        <v>16</v>
      </c>
      <c r="K19" s="440">
        <v>4</v>
      </c>
      <c r="L19" s="440">
        <v>15</v>
      </c>
      <c r="M19" s="440"/>
      <c r="N19" s="440"/>
      <c r="O19" s="441">
        <f>D19+F19+H19+J19+L19+N19</f>
        <v>83</v>
      </c>
      <c r="P19" s="432">
        <v>3</v>
      </c>
      <c r="U19" s="369"/>
      <c r="V19" s="26"/>
    </row>
    <row r="20" spans="1:22" s="1" customFormat="1" ht="100.5" customHeight="1">
      <c r="A20" s="117">
        <v>4</v>
      </c>
      <c r="B20" s="254" t="s">
        <v>132</v>
      </c>
      <c r="C20" s="433">
        <v>4</v>
      </c>
      <c r="D20" s="442">
        <v>15</v>
      </c>
      <c r="E20" s="433">
        <v>4</v>
      </c>
      <c r="F20" s="442">
        <v>15</v>
      </c>
      <c r="G20" s="434">
        <v>2</v>
      </c>
      <c r="H20" s="443">
        <v>18</v>
      </c>
      <c r="I20" s="434">
        <v>4</v>
      </c>
      <c r="J20" s="443">
        <v>15</v>
      </c>
      <c r="K20" s="443">
        <v>3</v>
      </c>
      <c r="L20" s="443">
        <v>16</v>
      </c>
      <c r="M20" s="443"/>
      <c r="N20" s="443"/>
      <c r="O20" s="443">
        <f>D20+F20+H20+J20+L20+N20</f>
        <v>79</v>
      </c>
      <c r="P20" s="434">
        <v>4</v>
      </c>
      <c r="U20" s="369"/>
      <c r="V20" s="26"/>
    </row>
    <row r="21" spans="1:22" s="1" customFormat="1" ht="40.5" customHeight="1">
      <c r="A21" s="222" t="s">
        <v>17</v>
      </c>
      <c r="B21" s="223"/>
      <c r="C21" s="224"/>
      <c r="D21" s="222" t="s">
        <v>5</v>
      </c>
      <c r="E21" s="225"/>
      <c r="F21" s="225"/>
      <c r="G21" s="225"/>
      <c r="H21" s="222" t="s">
        <v>118</v>
      </c>
      <c r="I21" s="224"/>
      <c r="J21" s="225"/>
      <c r="K21" s="225"/>
      <c r="L21" s="225"/>
      <c r="M21" s="225"/>
      <c r="N21" s="19"/>
      <c r="O21" s="19"/>
      <c r="P21" s="19"/>
      <c r="U21" s="349"/>
      <c r="V21" s="26"/>
    </row>
    <row r="22" spans="1:22" s="1" customFormat="1" ht="25.5">
      <c r="A22" s="222" t="s">
        <v>18</v>
      </c>
      <c r="B22" s="226"/>
      <c r="C22" s="227"/>
      <c r="D22" s="222" t="s">
        <v>5</v>
      </c>
      <c r="E22" s="227"/>
      <c r="F22" s="227"/>
      <c r="G22" s="225"/>
      <c r="H22" s="222" t="s">
        <v>19</v>
      </c>
      <c r="I22" s="224"/>
      <c r="J22" s="227"/>
      <c r="K22" s="227"/>
      <c r="L22" s="227"/>
      <c r="M22" s="227"/>
      <c r="N22" s="21"/>
      <c r="O22" s="2"/>
      <c r="P22" s="19"/>
      <c r="V22" s="26"/>
    </row>
    <row r="23" spans="1:22" s="1" customFormat="1" ht="15.75">
      <c r="A23" s="18"/>
      <c r="B23" s="17"/>
      <c r="C23" s="17"/>
      <c r="D23" s="18"/>
      <c r="E23" s="17"/>
      <c r="F23" s="17"/>
      <c r="G23" s="17"/>
      <c r="H23" s="22"/>
      <c r="I23" s="17"/>
      <c r="J23" s="17"/>
      <c r="K23" s="17"/>
      <c r="L23" s="17"/>
      <c r="M23" s="17"/>
      <c r="N23" s="17"/>
      <c r="O23" s="17"/>
      <c r="P23" s="17"/>
      <c r="U23" s="343"/>
      <c r="V23" s="26"/>
    </row>
    <row r="24" spans="1:22" s="1" customFormat="1" ht="15.75">
      <c r="A24" s="23"/>
      <c r="B24" s="17"/>
      <c r="C24" s="17"/>
      <c r="D24" s="17"/>
      <c r="E24" s="17"/>
      <c r="F24" s="17"/>
      <c r="G24" s="17"/>
      <c r="H24" s="24"/>
      <c r="I24" s="17"/>
      <c r="J24" s="17"/>
      <c r="K24" s="17"/>
      <c r="L24" s="17"/>
      <c r="M24" s="17"/>
      <c r="N24" s="17"/>
      <c r="O24" s="17"/>
      <c r="P24" s="17"/>
      <c r="U24" s="26"/>
      <c r="V24" s="26"/>
    </row>
    <row r="25" spans="1:21" s="26" customFormat="1" ht="20.25">
      <c r="A25" s="20"/>
      <c r="B25" s="25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U25" s="344"/>
    </row>
    <row r="26" spans="1:16" s="26" customFormat="1" ht="18">
      <c r="A26" s="27"/>
      <c r="B26" s="28"/>
      <c r="C26" s="28"/>
      <c r="D26" s="28"/>
      <c r="E26" s="28"/>
      <c r="F26" s="28"/>
      <c r="G26" s="27"/>
      <c r="H26" s="28"/>
      <c r="I26" s="28"/>
      <c r="J26" s="28"/>
      <c r="K26" s="28"/>
      <c r="L26" s="28"/>
      <c r="M26" s="28"/>
      <c r="N26" s="28"/>
      <c r="O26" s="28"/>
      <c r="P26" s="20"/>
    </row>
    <row r="27" spans="1:16" s="26" customFormat="1" ht="23.25">
      <c r="A27" s="29"/>
      <c r="B27" s="30"/>
      <c r="C27" s="30"/>
      <c r="D27" s="30"/>
      <c r="E27" s="30"/>
      <c r="F27" s="30"/>
      <c r="G27" s="30"/>
      <c r="H27" s="30"/>
      <c r="I27" s="28"/>
      <c r="J27" s="28"/>
      <c r="K27" s="28"/>
      <c r="L27" s="28"/>
      <c r="M27" s="28"/>
      <c r="N27" s="28"/>
      <c r="O27" s="28"/>
      <c r="P27" s="20"/>
    </row>
    <row r="28" spans="1:16" s="26" customFormat="1" ht="23.25">
      <c r="A28" s="29"/>
      <c r="B28" s="30"/>
      <c r="C28" s="30"/>
      <c r="D28" s="30"/>
      <c r="E28" s="30"/>
      <c r="F28" s="30"/>
      <c r="G28" s="30"/>
      <c r="H28" s="30"/>
      <c r="I28" s="28"/>
      <c r="J28" s="28"/>
      <c r="K28" s="28"/>
      <c r="L28" s="28"/>
      <c r="M28" s="28"/>
      <c r="N28" s="28"/>
      <c r="O28" s="28"/>
      <c r="P28" s="20"/>
    </row>
    <row r="29" spans="1:21" s="26" customFormat="1" ht="23.25">
      <c r="A29" s="29"/>
      <c r="B29" s="30"/>
      <c r="C29" s="30"/>
      <c r="D29" s="30"/>
      <c r="E29" s="30"/>
      <c r="F29" s="30"/>
      <c r="G29" s="30"/>
      <c r="H29" s="30"/>
      <c r="I29" s="28"/>
      <c r="J29" s="28"/>
      <c r="K29" s="28"/>
      <c r="L29" s="28"/>
      <c r="M29" s="28"/>
      <c r="N29" s="28"/>
      <c r="O29" s="28"/>
      <c r="P29" s="20"/>
      <c r="R29" s="86">
        <v>20</v>
      </c>
      <c r="S29" s="86">
        <v>1</v>
      </c>
      <c r="U29" s="145"/>
    </row>
    <row r="30" spans="1:19" s="26" customFormat="1" ht="23.25">
      <c r="A30" s="29"/>
      <c r="B30" s="30"/>
      <c r="C30" s="30"/>
      <c r="D30" s="30"/>
      <c r="E30" s="30"/>
      <c r="F30" s="30"/>
      <c r="G30" s="30"/>
      <c r="H30" s="30"/>
      <c r="I30" s="28"/>
      <c r="J30" s="28"/>
      <c r="K30" s="28"/>
      <c r="L30" s="28"/>
      <c r="M30" s="28"/>
      <c r="N30" s="28"/>
      <c r="O30" s="28"/>
      <c r="P30" s="20"/>
      <c r="R30" s="86">
        <v>18</v>
      </c>
      <c r="S30" s="86">
        <v>2</v>
      </c>
    </row>
    <row r="31" spans="1:19" s="26" customFormat="1" ht="23.25">
      <c r="A31" s="29"/>
      <c r="B31" s="30"/>
      <c r="C31" s="30"/>
      <c r="D31" s="30"/>
      <c r="E31" s="30"/>
      <c r="F31" s="30"/>
      <c r="G31" s="30"/>
      <c r="H31" s="30"/>
      <c r="I31" s="28"/>
      <c r="J31" s="28"/>
      <c r="K31" s="28"/>
      <c r="L31" s="28"/>
      <c r="M31" s="28"/>
      <c r="N31" s="28"/>
      <c r="O31" s="28"/>
      <c r="P31" s="20"/>
      <c r="R31" s="86">
        <v>16</v>
      </c>
      <c r="S31" s="86">
        <v>3</v>
      </c>
    </row>
    <row r="32" spans="1:19" s="26" customFormat="1" ht="23.25">
      <c r="A32" s="29"/>
      <c r="B32" s="30"/>
      <c r="C32" s="30"/>
      <c r="D32" s="30"/>
      <c r="E32" s="30"/>
      <c r="F32" s="30"/>
      <c r="G32" s="30"/>
      <c r="H32" s="30"/>
      <c r="I32" s="28"/>
      <c r="J32" s="28"/>
      <c r="K32" s="28"/>
      <c r="L32" s="28"/>
      <c r="M32" s="28"/>
      <c r="N32" s="28"/>
      <c r="O32" s="28"/>
      <c r="P32" s="20"/>
      <c r="R32" s="86">
        <v>15</v>
      </c>
      <c r="S32" s="86">
        <v>4</v>
      </c>
    </row>
    <row r="33" spans="1:19" s="26" customFormat="1" ht="23.25">
      <c r="A33" s="29"/>
      <c r="B33" s="30"/>
      <c r="C33" s="30"/>
      <c r="D33" s="30"/>
      <c r="E33" s="30"/>
      <c r="F33" s="30"/>
      <c r="G33" s="30"/>
      <c r="H33" s="30"/>
      <c r="I33" s="28"/>
      <c r="J33" s="28"/>
      <c r="K33" s="28"/>
      <c r="L33" s="28"/>
      <c r="M33" s="28"/>
      <c r="N33" s="28"/>
      <c r="O33" s="28"/>
      <c r="P33" s="20"/>
      <c r="R33" s="86">
        <v>14</v>
      </c>
      <c r="S33" s="86">
        <v>5</v>
      </c>
    </row>
    <row r="34" spans="1:19" s="26" customFormat="1" ht="23.25">
      <c r="A34" s="29"/>
      <c r="B34" s="30"/>
      <c r="C34" s="30"/>
      <c r="D34" s="30"/>
      <c r="E34" s="30"/>
      <c r="F34" s="30"/>
      <c r="G34" s="30"/>
      <c r="H34" s="30"/>
      <c r="I34" s="28"/>
      <c r="J34" s="28"/>
      <c r="K34" s="28"/>
      <c r="L34" s="28"/>
      <c r="M34" s="28"/>
      <c r="N34" s="28"/>
      <c r="O34" s="28"/>
      <c r="P34" s="20"/>
      <c r="R34" s="86">
        <v>13</v>
      </c>
      <c r="S34" s="86">
        <v>6</v>
      </c>
    </row>
    <row r="35" spans="1:19" s="26" customFormat="1" ht="23.25">
      <c r="A35" s="29"/>
      <c r="B35" s="30"/>
      <c r="C35" s="30"/>
      <c r="D35" s="30"/>
      <c r="E35" s="30"/>
      <c r="F35" s="30"/>
      <c r="G35" s="30"/>
      <c r="H35" s="30"/>
      <c r="I35" s="28"/>
      <c r="J35" s="28"/>
      <c r="K35" s="28"/>
      <c r="L35" s="28"/>
      <c r="M35" s="28"/>
      <c r="N35" s="28"/>
      <c r="O35" s="28"/>
      <c r="P35" s="20"/>
      <c r="R35" s="86">
        <v>12</v>
      </c>
      <c r="S35" s="86">
        <v>7</v>
      </c>
    </row>
    <row r="36" spans="1:19" s="26" customFormat="1" ht="23.25">
      <c r="A36" s="29"/>
      <c r="B36" s="30"/>
      <c r="C36" s="30"/>
      <c r="D36" s="30"/>
      <c r="E36" s="30"/>
      <c r="F36" s="30"/>
      <c r="G36" s="30"/>
      <c r="H36" s="30"/>
      <c r="I36" s="28"/>
      <c r="J36" s="28"/>
      <c r="K36" s="28"/>
      <c r="L36" s="28"/>
      <c r="M36" s="28"/>
      <c r="N36" s="28"/>
      <c r="O36" s="28"/>
      <c r="P36" s="20"/>
      <c r="R36" s="86">
        <v>11</v>
      </c>
      <c r="S36" s="86">
        <v>8</v>
      </c>
    </row>
    <row r="37" spans="1:19" s="26" customFormat="1" ht="23.25">
      <c r="A37" s="29"/>
      <c r="B37" s="30"/>
      <c r="C37" s="30"/>
      <c r="D37" s="30"/>
      <c r="E37" s="30"/>
      <c r="F37" s="30"/>
      <c r="G37" s="30"/>
      <c r="H37" s="30"/>
      <c r="I37" s="28"/>
      <c r="J37" s="28"/>
      <c r="K37" s="28"/>
      <c r="L37" s="28"/>
      <c r="M37" s="28"/>
      <c r="N37" s="28"/>
      <c r="O37" s="28"/>
      <c r="P37" s="20"/>
      <c r="R37" s="86">
        <v>10</v>
      </c>
      <c r="S37" s="86">
        <v>9</v>
      </c>
    </row>
    <row r="38" spans="1:16" s="26" customFormat="1" ht="23.25">
      <c r="A38" s="29"/>
      <c r="B38" s="30"/>
      <c r="C38" s="30"/>
      <c r="D38" s="30"/>
      <c r="E38" s="30"/>
      <c r="F38" s="30"/>
      <c r="G38" s="30"/>
      <c r="H38" s="30"/>
      <c r="I38" s="28"/>
      <c r="J38" s="28"/>
      <c r="K38" s="28"/>
      <c r="L38" s="28"/>
      <c r="M38" s="28"/>
      <c r="N38" s="28"/>
      <c r="O38" s="28"/>
      <c r="P38" s="20"/>
    </row>
    <row r="39" spans="1:15" s="26" customFormat="1" ht="23.25">
      <c r="A39" s="29"/>
      <c r="B39" s="30"/>
      <c r="C39" s="30"/>
      <c r="D39" s="30"/>
      <c r="E39" s="30"/>
      <c r="F39" s="30"/>
      <c r="G39" s="30"/>
      <c r="H39" s="30"/>
      <c r="I39" s="28"/>
      <c r="J39" s="28"/>
      <c r="K39" s="28"/>
      <c r="L39" s="28"/>
      <c r="M39" s="28"/>
      <c r="N39" s="28"/>
      <c r="O39" s="28"/>
    </row>
    <row r="40" spans="1:15" s="26" customFormat="1" ht="23.25">
      <c r="A40" s="29"/>
      <c r="B40" s="30"/>
      <c r="C40" s="30"/>
      <c r="D40" s="30"/>
      <c r="E40" s="30"/>
      <c r="F40" s="30"/>
      <c r="G40" s="30"/>
      <c r="H40" s="30"/>
      <c r="I40" s="28"/>
      <c r="J40" s="28"/>
      <c r="K40" s="28"/>
      <c r="L40" s="28"/>
      <c r="M40" s="28"/>
      <c r="N40" s="28"/>
      <c r="O40" s="28"/>
    </row>
    <row r="41" spans="1:15" s="26" customFormat="1" ht="23.25">
      <c r="A41" s="29"/>
      <c r="B41" s="30"/>
      <c r="C41" s="30"/>
      <c r="D41" s="30"/>
      <c r="E41" s="30"/>
      <c r="F41" s="30"/>
      <c r="G41" s="30"/>
      <c r="H41" s="30"/>
      <c r="I41" s="28"/>
      <c r="J41" s="28"/>
      <c r="K41" s="28"/>
      <c r="L41" s="28"/>
      <c r="M41" s="28"/>
      <c r="N41" s="28"/>
      <c r="O41" s="28"/>
    </row>
    <row r="42" spans="1:15" s="26" customFormat="1" ht="23.25">
      <c r="A42" s="29"/>
      <c r="B42" s="30"/>
      <c r="C42" s="30"/>
      <c r="D42" s="30"/>
      <c r="E42" s="30"/>
      <c r="F42" s="30"/>
      <c r="G42" s="30"/>
      <c r="H42" s="30"/>
      <c r="I42" s="28"/>
      <c r="J42" s="28"/>
      <c r="K42" s="28"/>
      <c r="L42" s="28"/>
      <c r="M42" s="28"/>
      <c r="N42" s="28"/>
      <c r="O42" s="28"/>
    </row>
    <row r="43" spans="1:15" s="26" customFormat="1" ht="23.25">
      <c r="A43" s="29"/>
      <c r="B43" s="30"/>
      <c r="C43" s="30"/>
      <c r="D43" s="30"/>
      <c r="E43" s="30"/>
      <c r="F43" s="30"/>
      <c r="G43" s="30"/>
      <c r="H43" s="30"/>
      <c r="I43" s="28"/>
      <c r="J43" s="28"/>
      <c r="K43" s="28"/>
      <c r="L43" s="28"/>
      <c r="M43" s="28"/>
      <c r="N43" s="28"/>
      <c r="O43" s="28"/>
    </row>
    <row r="44" spans="1:15" s="26" customFormat="1" ht="23.25">
      <c r="A44" s="29"/>
      <c r="B44" s="30"/>
      <c r="C44" s="30"/>
      <c r="D44" s="30"/>
      <c r="E44" s="30"/>
      <c r="F44" s="30"/>
      <c r="G44" s="30"/>
      <c r="H44" s="30"/>
      <c r="I44" s="28"/>
      <c r="J44" s="28"/>
      <c r="K44" s="28"/>
      <c r="L44" s="28"/>
      <c r="M44" s="28"/>
      <c r="N44" s="28"/>
      <c r="O44" s="28"/>
    </row>
    <row r="45" spans="1:15" s="26" customFormat="1" ht="23.25">
      <c r="A45" s="29"/>
      <c r="B45" s="30"/>
      <c r="C45" s="30"/>
      <c r="D45" s="30"/>
      <c r="E45" s="30"/>
      <c r="F45" s="30"/>
      <c r="G45" s="30"/>
      <c r="H45" s="30"/>
      <c r="I45" s="28"/>
      <c r="J45" s="28"/>
      <c r="K45" s="28"/>
      <c r="L45" s="28"/>
      <c r="M45" s="28"/>
      <c r="N45" s="28"/>
      <c r="O45" s="28"/>
    </row>
    <row r="46" spans="1:15" s="26" customFormat="1" ht="23.25">
      <c r="A46" s="29"/>
      <c r="B46" s="30"/>
      <c r="C46" s="30"/>
      <c r="D46" s="30"/>
      <c r="E46" s="30"/>
      <c r="F46" s="30"/>
      <c r="G46" s="30"/>
      <c r="H46" s="30"/>
      <c r="I46" s="28"/>
      <c r="J46" s="28"/>
      <c r="K46" s="28"/>
      <c r="L46" s="28"/>
      <c r="M46" s="28"/>
      <c r="N46" s="28"/>
      <c r="O46" s="28"/>
    </row>
    <row r="47" spans="1:15" s="26" customFormat="1" ht="23.25">
      <c r="A47" s="29"/>
      <c r="B47" s="30"/>
      <c r="C47" s="30"/>
      <c r="D47" s="30"/>
      <c r="E47" s="30"/>
      <c r="F47" s="30"/>
      <c r="G47" s="30"/>
      <c r="H47" s="30"/>
      <c r="I47" s="28"/>
      <c r="J47" s="28"/>
      <c r="K47" s="28"/>
      <c r="L47" s="28"/>
      <c r="M47" s="28"/>
      <c r="N47" s="28"/>
      <c r="O47" s="28"/>
    </row>
    <row r="48" spans="1:15" s="26" customFormat="1" ht="23.25">
      <c r="A48" s="29"/>
      <c r="B48" s="30"/>
      <c r="C48" s="30"/>
      <c r="D48" s="30"/>
      <c r="E48" s="30"/>
      <c r="F48" s="30"/>
      <c r="G48" s="30"/>
      <c r="H48" s="30"/>
      <c r="I48" s="28"/>
      <c r="J48" s="28"/>
      <c r="K48" s="28"/>
      <c r="L48" s="28"/>
      <c r="M48" s="28"/>
      <c r="N48" s="28"/>
      <c r="O48" s="28"/>
    </row>
    <row r="49" spans="1:15" s="26" customFormat="1" ht="23.25">
      <c r="A49" s="29"/>
      <c r="B49" s="30"/>
      <c r="C49" s="30"/>
      <c r="D49" s="30"/>
      <c r="E49" s="30"/>
      <c r="F49" s="30"/>
      <c r="G49" s="30"/>
      <c r="H49" s="30"/>
      <c r="I49" s="28"/>
      <c r="J49" s="28"/>
      <c r="K49" s="28"/>
      <c r="L49" s="28"/>
      <c r="M49" s="28"/>
      <c r="N49" s="28"/>
      <c r="O49" s="28"/>
    </row>
    <row r="50" spans="1:15" s="26" customFormat="1" ht="23.25">
      <c r="A50" s="29"/>
      <c r="B50" s="30"/>
      <c r="C50" s="30"/>
      <c r="D50" s="30"/>
      <c r="E50" s="30"/>
      <c r="F50" s="30"/>
      <c r="G50" s="30"/>
      <c r="H50" s="30"/>
      <c r="I50" s="28"/>
      <c r="J50" s="28"/>
      <c r="K50" s="28"/>
      <c r="L50" s="28"/>
      <c r="M50" s="28"/>
      <c r="N50" s="28"/>
      <c r="O50" s="28"/>
    </row>
    <row r="51" spans="1:15" s="26" customFormat="1" ht="23.25">
      <c r="A51" s="29"/>
      <c r="B51" s="30"/>
      <c r="C51" s="30"/>
      <c r="D51" s="30"/>
      <c r="E51" s="30"/>
      <c r="F51" s="30"/>
      <c r="G51" s="30"/>
      <c r="H51" s="30"/>
      <c r="I51" s="28"/>
      <c r="J51" s="28"/>
      <c r="K51" s="28"/>
      <c r="L51" s="28"/>
      <c r="M51" s="28"/>
      <c r="N51" s="28"/>
      <c r="O51" s="28"/>
    </row>
    <row r="52" spans="1:15" s="26" customFormat="1" ht="23.25">
      <c r="A52" s="29"/>
      <c r="B52" s="30"/>
      <c r="C52" s="30"/>
      <c r="D52" s="30"/>
      <c r="E52" s="30"/>
      <c r="F52" s="30"/>
      <c r="G52" s="30"/>
      <c r="H52" s="30"/>
      <c r="I52" s="28"/>
      <c r="J52" s="28"/>
      <c r="K52" s="28"/>
      <c r="L52" s="28"/>
      <c r="M52" s="28"/>
      <c r="N52" s="28"/>
      <c r="O52" s="28"/>
    </row>
    <row r="53" spans="1:15" s="26" customFormat="1" ht="23.25">
      <c r="A53" s="29"/>
      <c r="B53" s="30"/>
      <c r="C53" s="30"/>
      <c r="D53" s="30"/>
      <c r="E53" s="30"/>
      <c r="F53" s="30"/>
      <c r="G53" s="30"/>
      <c r="H53" s="30"/>
      <c r="I53" s="28"/>
      <c r="J53" s="28"/>
      <c r="K53" s="28"/>
      <c r="L53" s="28"/>
      <c r="M53" s="28"/>
      <c r="N53" s="28"/>
      <c r="O53" s="28"/>
    </row>
    <row r="54" spans="1:15" s="26" customFormat="1" ht="23.25">
      <c r="A54" s="29"/>
      <c r="B54" s="30"/>
      <c r="C54" s="30"/>
      <c r="D54" s="30"/>
      <c r="E54" s="30"/>
      <c r="F54" s="30"/>
      <c r="G54" s="30"/>
      <c r="H54" s="30"/>
      <c r="I54" s="28"/>
      <c r="J54" s="28"/>
      <c r="K54" s="28"/>
      <c r="L54" s="28"/>
      <c r="M54" s="28"/>
      <c r="N54" s="28"/>
      <c r="O54" s="28"/>
    </row>
    <row r="55" spans="1:15" s="26" customFormat="1" ht="23.25">
      <c r="A55" s="29"/>
      <c r="B55" s="30"/>
      <c r="C55" s="30"/>
      <c r="D55" s="30"/>
      <c r="E55" s="30"/>
      <c r="F55" s="30"/>
      <c r="G55" s="30"/>
      <c r="H55" s="30"/>
      <c r="I55" s="28"/>
      <c r="J55" s="28"/>
      <c r="K55" s="28"/>
      <c r="L55" s="28"/>
      <c r="M55" s="28"/>
      <c r="N55" s="28"/>
      <c r="O55" s="28"/>
    </row>
    <row r="56" spans="1:15" s="26" customFormat="1" ht="23.25">
      <c r="A56" s="29"/>
      <c r="B56" s="30"/>
      <c r="C56" s="30"/>
      <c r="D56" s="30"/>
      <c r="E56" s="30"/>
      <c r="F56" s="30"/>
      <c r="G56" s="30"/>
      <c r="H56" s="30"/>
      <c r="I56" s="28"/>
      <c r="J56" s="28"/>
      <c r="K56" s="28"/>
      <c r="L56" s="28"/>
      <c r="M56" s="28"/>
      <c r="N56" s="28"/>
      <c r="O56" s="28"/>
    </row>
    <row r="57" spans="1:15" s="26" customFormat="1" ht="23.25">
      <c r="A57" s="29"/>
      <c r="B57" s="30"/>
      <c r="C57" s="30"/>
      <c r="D57" s="30"/>
      <c r="E57" s="30"/>
      <c r="F57" s="30"/>
      <c r="G57" s="30"/>
      <c r="H57" s="30"/>
      <c r="I57" s="28"/>
      <c r="J57" s="28"/>
      <c r="K57" s="28"/>
      <c r="L57" s="28"/>
      <c r="M57" s="28"/>
      <c r="N57" s="28"/>
      <c r="O57" s="28"/>
    </row>
    <row r="58" spans="1:15" s="26" customFormat="1" ht="23.25">
      <c r="A58" s="29"/>
      <c r="B58" s="30"/>
      <c r="C58" s="30"/>
      <c r="D58" s="30"/>
      <c r="E58" s="30"/>
      <c r="F58" s="30"/>
      <c r="G58" s="30"/>
      <c r="H58" s="30"/>
      <c r="I58" s="28"/>
      <c r="J58" s="28"/>
      <c r="K58" s="28"/>
      <c r="L58" s="28"/>
      <c r="M58" s="28"/>
      <c r="N58" s="28"/>
      <c r="O58" s="28"/>
    </row>
    <row r="59" spans="1:15" s="26" customFormat="1" ht="23.25">
      <c r="A59" s="29"/>
      <c r="B59" s="30"/>
      <c r="C59" s="30"/>
      <c r="D59" s="30"/>
      <c r="E59" s="30"/>
      <c r="F59" s="30"/>
      <c r="G59" s="30"/>
      <c r="H59" s="30"/>
      <c r="I59" s="28"/>
      <c r="J59" s="28"/>
      <c r="K59" s="28"/>
      <c r="L59" s="28"/>
      <c r="M59" s="28"/>
      <c r="N59" s="28"/>
      <c r="O59" s="28"/>
    </row>
    <row r="60" spans="1:15" s="26" customFormat="1" ht="23.25">
      <c r="A60" s="29"/>
      <c r="B60" s="30"/>
      <c r="C60" s="30"/>
      <c r="D60" s="30"/>
      <c r="E60" s="30"/>
      <c r="F60" s="30"/>
      <c r="G60" s="30"/>
      <c r="H60" s="30"/>
      <c r="I60" s="28"/>
      <c r="J60" s="28"/>
      <c r="K60" s="28"/>
      <c r="L60" s="28"/>
      <c r="M60" s="28"/>
      <c r="N60" s="28"/>
      <c r="O60" s="28"/>
    </row>
    <row r="61" spans="1:15" s="26" customFormat="1" ht="23.25">
      <c r="A61" s="29"/>
      <c r="B61" s="30"/>
      <c r="C61" s="30"/>
      <c r="D61" s="30"/>
      <c r="E61" s="30"/>
      <c r="F61" s="30"/>
      <c r="G61" s="30"/>
      <c r="H61" s="30"/>
      <c r="I61" s="28"/>
      <c r="J61" s="28"/>
      <c r="K61" s="28"/>
      <c r="L61" s="28"/>
      <c r="M61" s="28"/>
      <c r="N61" s="28"/>
      <c r="O61" s="28"/>
    </row>
    <row r="62" spans="1:15" s="26" customFormat="1" ht="23.25">
      <c r="A62" s="29"/>
      <c r="B62" s="30"/>
      <c r="C62" s="30"/>
      <c r="D62" s="30"/>
      <c r="E62" s="30"/>
      <c r="F62" s="30"/>
      <c r="G62" s="30"/>
      <c r="H62" s="30"/>
      <c r="I62" s="28"/>
      <c r="J62" s="28"/>
      <c r="K62" s="28"/>
      <c r="L62" s="28"/>
      <c r="M62" s="28"/>
      <c r="N62" s="28"/>
      <c r="O62" s="28"/>
    </row>
    <row r="63" spans="1:15" s="26" customFormat="1" ht="23.25">
      <c r="A63" s="29"/>
      <c r="B63" s="30"/>
      <c r="C63" s="30"/>
      <c r="D63" s="30"/>
      <c r="E63" s="30"/>
      <c r="F63" s="30"/>
      <c r="G63" s="30"/>
      <c r="H63" s="30"/>
      <c r="I63" s="28"/>
      <c r="J63" s="28"/>
      <c r="K63" s="28"/>
      <c r="L63" s="28"/>
      <c r="M63" s="28"/>
      <c r="N63" s="28"/>
      <c r="O63" s="28"/>
    </row>
    <row r="64" spans="1:15" s="26" customFormat="1" ht="23.25">
      <c r="A64" s="29"/>
      <c r="B64" s="30"/>
      <c r="C64" s="30"/>
      <c r="D64" s="30"/>
      <c r="E64" s="30"/>
      <c r="F64" s="30"/>
      <c r="G64" s="30"/>
      <c r="H64" s="30"/>
      <c r="I64" s="28"/>
      <c r="J64" s="28"/>
      <c r="K64" s="28"/>
      <c r="L64" s="28"/>
      <c r="M64" s="28"/>
      <c r="N64" s="28"/>
      <c r="O64" s="28"/>
    </row>
    <row r="65" spans="1:15" s="26" customFormat="1" ht="23.25">
      <c r="A65" s="29"/>
      <c r="B65" s="30"/>
      <c r="C65" s="30"/>
      <c r="D65" s="30"/>
      <c r="E65" s="30"/>
      <c r="F65" s="30"/>
      <c r="G65" s="30"/>
      <c r="H65" s="30"/>
      <c r="I65" s="28"/>
      <c r="J65" s="28"/>
      <c r="K65" s="28"/>
      <c r="L65" s="28"/>
      <c r="M65" s="28"/>
      <c r="N65" s="28"/>
      <c r="O65" s="28"/>
    </row>
    <row r="66" spans="1:15" s="26" customFormat="1" ht="23.25">
      <c r="A66" s="29"/>
      <c r="B66" s="30"/>
      <c r="C66" s="30"/>
      <c r="D66" s="30"/>
      <c r="E66" s="30"/>
      <c r="F66" s="30"/>
      <c r="G66" s="30"/>
      <c r="H66" s="30"/>
      <c r="I66" s="28"/>
      <c r="J66" s="28"/>
      <c r="K66" s="28"/>
      <c r="L66" s="28"/>
      <c r="M66" s="28"/>
      <c r="N66" s="28"/>
      <c r="O66" s="28"/>
    </row>
    <row r="67" spans="1:15" s="26" customFormat="1" ht="23.25">
      <c r="A67" s="29"/>
      <c r="B67" s="30"/>
      <c r="C67" s="30"/>
      <c r="D67" s="30"/>
      <c r="E67" s="30"/>
      <c r="F67" s="30"/>
      <c r="G67" s="30"/>
      <c r="H67" s="30"/>
      <c r="I67" s="28"/>
      <c r="J67" s="28"/>
      <c r="K67" s="28"/>
      <c r="L67" s="28"/>
      <c r="M67" s="28"/>
      <c r="N67" s="28"/>
      <c r="O67" s="28"/>
    </row>
    <row r="68" spans="1:15" s="26" customFormat="1" ht="23.25">
      <c r="A68" s="29"/>
      <c r="B68" s="30"/>
      <c r="C68" s="30"/>
      <c r="D68" s="30"/>
      <c r="E68" s="30"/>
      <c r="F68" s="30"/>
      <c r="G68" s="30"/>
      <c r="H68" s="30"/>
      <c r="I68" s="28"/>
      <c r="J68" s="28"/>
      <c r="K68" s="28"/>
      <c r="L68" s="28"/>
      <c r="M68" s="28"/>
      <c r="N68" s="28"/>
      <c r="O68" s="28"/>
    </row>
    <row r="69" spans="1:15" s="26" customFormat="1" ht="23.25">
      <c r="A69" s="29"/>
      <c r="B69" s="30"/>
      <c r="C69" s="30"/>
      <c r="D69" s="30"/>
      <c r="E69" s="30"/>
      <c r="F69" s="30"/>
      <c r="G69" s="30"/>
      <c r="H69" s="30"/>
      <c r="I69" s="28"/>
      <c r="J69" s="28"/>
      <c r="K69" s="28"/>
      <c r="L69" s="28"/>
      <c r="M69" s="28"/>
      <c r="N69" s="28"/>
      <c r="O69" s="28"/>
    </row>
    <row r="70" spans="1:15" s="26" customFormat="1" ht="23.25">
      <c r="A70" s="29"/>
      <c r="B70" s="30"/>
      <c r="C70" s="30"/>
      <c r="D70" s="30"/>
      <c r="E70" s="30"/>
      <c r="F70" s="30"/>
      <c r="G70" s="30"/>
      <c r="H70" s="30"/>
      <c r="I70" s="28"/>
      <c r="J70" s="28"/>
      <c r="K70" s="28"/>
      <c r="L70" s="28"/>
      <c r="M70" s="28"/>
      <c r="N70" s="28"/>
      <c r="O70" s="28"/>
    </row>
    <row r="71" spans="1:15" s="26" customFormat="1" ht="23.25">
      <c r="A71" s="29"/>
      <c r="B71" s="30"/>
      <c r="C71" s="30"/>
      <c r="D71" s="30"/>
      <c r="E71" s="30"/>
      <c r="F71" s="30"/>
      <c r="G71" s="30"/>
      <c r="H71" s="30"/>
      <c r="I71" s="28"/>
      <c r="J71" s="28"/>
      <c r="K71" s="28"/>
      <c r="L71" s="28"/>
      <c r="M71" s="28"/>
      <c r="N71" s="28"/>
      <c r="O71" s="28"/>
    </row>
    <row r="72" spans="1:15" s="26" customFormat="1" ht="23.25">
      <c r="A72" s="29"/>
      <c r="B72" s="30"/>
      <c r="C72" s="30"/>
      <c r="D72" s="30"/>
      <c r="E72" s="30"/>
      <c r="F72" s="30"/>
      <c r="G72" s="30"/>
      <c r="H72" s="30"/>
      <c r="I72" s="28"/>
      <c r="J72" s="28"/>
      <c r="K72" s="28"/>
      <c r="L72" s="28"/>
      <c r="M72" s="28"/>
      <c r="N72" s="28"/>
      <c r="O72" s="28"/>
    </row>
    <row r="73" spans="1:15" s="26" customFormat="1" ht="23.25">
      <c r="A73" s="29"/>
      <c r="B73" s="30"/>
      <c r="C73" s="30"/>
      <c r="D73" s="30"/>
      <c r="E73" s="30"/>
      <c r="F73" s="30"/>
      <c r="G73" s="30"/>
      <c r="H73" s="30"/>
      <c r="I73" s="28"/>
      <c r="J73" s="28"/>
      <c r="K73" s="28"/>
      <c r="L73" s="28"/>
      <c r="M73" s="28"/>
      <c r="N73" s="28"/>
      <c r="O73" s="28"/>
    </row>
    <row r="74" spans="1:15" s="26" customFormat="1" ht="23.25">
      <c r="A74" s="29"/>
      <c r="B74" s="30"/>
      <c r="C74" s="30"/>
      <c r="D74" s="30"/>
      <c r="E74" s="30"/>
      <c r="F74" s="30"/>
      <c r="G74" s="30"/>
      <c r="H74" s="30"/>
      <c r="I74" s="28"/>
      <c r="J74" s="28"/>
      <c r="K74" s="28"/>
      <c r="L74" s="28"/>
      <c r="M74" s="28"/>
      <c r="N74" s="28"/>
      <c r="O74" s="28"/>
    </row>
    <row r="75" spans="1:15" s="26" customFormat="1" ht="23.25">
      <c r="A75" s="29"/>
      <c r="B75" s="30"/>
      <c r="C75" s="30"/>
      <c r="D75" s="30"/>
      <c r="E75" s="30"/>
      <c r="F75" s="30"/>
      <c r="G75" s="30"/>
      <c r="H75" s="30"/>
      <c r="I75" s="28"/>
      <c r="J75" s="28"/>
      <c r="K75" s="28"/>
      <c r="L75" s="28"/>
      <c r="M75" s="28"/>
      <c r="N75" s="28"/>
      <c r="O75" s="28"/>
    </row>
    <row r="76" spans="1:15" s="26" customFormat="1" ht="23.25">
      <c r="A76" s="29"/>
      <c r="B76" s="30"/>
      <c r="C76" s="30"/>
      <c r="D76" s="30"/>
      <c r="E76" s="30"/>
      <c r="F76" s="30"/>
      <c r="G76" s="30"/>
      <c r="H76" s="30"/>
      <c r="I76" s="28"/>
      <c r="J76" s="28"/>
      <c r="K76" s="28"/>
      <c r="L76" s="28"/>
      <c r="M76" s="28"/>
      <c r="N76" s="28"/>
      <c r="O76" s="28"/>
    </row>
    <row r="77" spans="1:15" s="26" customFormat="1" ht="18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5:9" s="9" customFormat="1" ht="12.75">
      <c r="E78" s="26"/>
      <c r="G78" s="26"/>
      <c r="I78" s="26"/>
    </row>
  </sheetData>
  <sheetProtection/>
  <mergeCells count="16">
    <mergeCell ref="A2:P2"/>
    <mergeCell ref="A4:P4"/>
    <mergeCell ref="A5:P5"/>
    <mergeCell ref="A6:P6"/>
    <mergeCell ref="A3:P3"/>
    <mergeCell ref="A8:A10"/>
    <mergeCell ref="B8:B10"/>
    <mergeCell ref="C8:F8"/>
    <mergeCell ref="C9:D9"/>
    <mergeCell ref="E9:F9"/>
    <mergeCell ref="G8:J8"/>
    <mergeCell ref="O8:P9"/>
    <mergeCell ref="K8:L9"/>
    <mergeCell ref="M8:N9"/>
    <mergeCell ref="G9:H9"/>
    <mergeCell ref="I9:J9"/>
  </mergeCells>
  <printOptions/>
  <pageMargins left="1.1812500000000001" right="0.15763888888888888" top="0.5902777777777778" bottom="0.8270833333333334" header="0.5118055555555556" footer="0.5118055555555556"/>
  <pageSetup fitToHeight="1" fitToWidth="1" horizontalDpi="300" verticalDpi="300" orientation="portrait" paperSize="9" scale="43" r:id="rId1"/>
  <rowBreaks count="1" manualBreakCount="1"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E35"/>
  <sheetViews>
    <sheetView view="pageBreakPreview" zoomScale="50" zoomScaleNormal="50" zoomScaleSheetLayoutView="50" zoomScalePageLayoutView="0" workbookViewId="0" topLeftCell="A16">
      <selection activeCell="C16" sqref="C16"/>
    </sheetView>
  </sheetViews>
  <sheetFormatPr defaultColWidth="9.00390625" defaultRowHeight="12.75"/>
  <cols>
    <col min="1" max="2" width="6.125" style="0" customWidth="1"/>
    <col min="3" max="3" width="67.00390625" style="0" customWidth="1"/>
    <col min="4" max="4" width="7.875" style="0" customWidth="1"/>
    <col min="5" max="5" width="13.125" style="0" customWidth="1"/>
    <col min="6" max="9" width="6.875" style="0" customWidth="1"/>
    <col min="10" max="11" width="6.875" style="1" customWidth="1"/>
    <col min="12" max="12" width="6.875" style="0" customWidth="1"/>
    <col min="13" max="13" width="6.875" style="1" customWidth="1"/>
    <col min="14" max="20" width="6.875" style="0" customWidth="1"/>
    <col min="21" max="21" width="9.875" style="0" customWidth="1"/>
    <col min="22" max="22" width="11.875" style="0" customWidth="1"/>
    <col min="23" max="23" width="10.625" style="0" customWidth="1"/>
    <col min="24" max="24" width="12.375" style="0" customWidth="1"/>
    <col min="25" max="26" width="12.75390625" style="0" customWidth="1"/>
    <col min="30" max="30" width="15.125" style="0" customWidth="1"/>
  </cols>
  <sheetData>
    <row r="1" spans="1:31" ht="29.25" customHeight="1">
      <c r="A1" s="642" t="s">
        <v>35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 s="642"/>
      <c r="AA1" s="642"/>
      <c r="AB1" s="642"/>
      <c r="AC1" s="642"/>
      <c r="AD1" s="486"/>
      <c r="AE1" s="486"/>
    </row>
    <row r="2" spans="1:31" ht="29.25" customHeight="1">
      <c r="A2" s="643" t="s">
        <v>61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3"/>
      <c r="AC2" s="643"/>
      <c r="AD2" s="487"/>
      <c r="AE2" s="487"/>
    </row>
    <row r="3" spans="1:31" ht="29.25" customHeight="1">
      <c r="A3" s="644" t="s">
        <v>36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298"/>
      <c r="AE3" s="298"/>
    </row>
    <row r="4" spans="1:31" ht="29.25" customHeight="1">
      <c r="A4" s="644" t="s">
        <v>157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4"/>
      <c r="Z4" s="644"/>
      <c r="AA4" s="644"/>
      <c r="AB4" s="644"/>
      <c r="AC4" s="644"/>
      <c r="AD4" s="298"/>
      <c r="AE4" s="298"/>
    </row>
    <row r="5" spans="1:31" ht="29.25" customHeight="1">
      <c r="A5" s="61" t="s">
        <v>62</v>
      </c>
      <c r="B5" s="13"/>
      <c r="C5" s="13"/>
      <c r="D5" s="13"/>
      <c r="E5" s="13"/>
      <c r="F5" s="13"/>
      <c r="G5" s="13"/>
      <c r="H5" s="13"/>
      <c r="I5" s="13"/>
      <c r="J5" s="14"/>
      <c r="K5" s="14"/>
      <c r="L5" s="13"/>
      <c r="M5" s="14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3" t="s">
        <v>0</v>
      </c>
      <c r="AA5" s="3"/>
      <c r="AB5" s="3"/>
      <c r="AC5" s="3"/>
      <c r="AD5" s="561"/>
      <c r="AE5" s="561"/>
    </row>
    <row r="6" spans="1:31" ht="50.25" customHeight="1">
      <c r="A6" s="637" t="s">
        <v>1</v>
      </c>
      <c r="B6" s="640" t="s">
        <v>20</v>
      </c>
      <c r="C6" s="637" t="s">
        <v>9</v>
      </c>
      <c r="D6" s="637" t="s">
        <v>21</v>
      </c>
      <c r="E6" s="637" t="s">
        <v>23</v>
      </c>
      <c r="F6" s="638" t="s">
        <v>24</v>
      </c>
      <c r="G6" s="638"/>
      <c r="H6" s="638"/>
      <c r="I6" s="638"/>
      <c r="J6" s="638"/>
      <c r="K6" s="638"/>
      <c r="L6" s="638"/>
      <c r="M6" s="638"/>
      <c r="N6" s="638"/>
      <c r="O6" s="638"/>
      <c r="P6" s="638"/>
      <c r="Q6" s="638"/>
      <c r="R6" s="638"/>
      <c r="S6" s="638"/>
      <c r="T6" s="638"/>
      <c r="U6" s="639" t="s">
        <v>25</v>
      </c>
      <c r="V6" s="639" t="s">
        <v>26</v>
      </c>
      <c r="W6" s="640" t="s">
        <v>27</v>
      </c>
      <c r="X6" s="640" t="s">
        <v>28</v>
      </c>
      <c r="Y6" s="639" t="s">
        <v>29</v>
      </c>
      <c r="Z6" s="639" t="s">
        <v>30</v>
      </c>
      <c r="AA6" s="639" t="s">
        <v>47</v>
      </c>
      <c r="AB6" s="639" t="s">
        <v>138</v>
      </c>
      <c r="AC6" s="639" t="s">
        <v>139</v>
      </c>
      <c r="AD6" s="641" t="s">
        <v>32</v>
      </c>
      <c r="AE6" s="641" t="s">
        <v>33</v>
      </c>
    </row>
    <row r="7" spans="1:31" s="1" customFormat="1" ht="50.25" customHeight="1">
      <c r="A7" s="637"/>
      <c r="B7" s="640"/>
      <c r="C7" s="637"/>
      <c r="D7" s="637"/>
      <c r="E7" s="637"/>
      <c r="F7" s="565">
        <v>1</v>
      </c>
      <c r="G7" s="565">
        <v>2</v>
      </c>
      <c r="H7" s="565">
        <v>3</v>
      </c>
      <c r="I7" s="565">
        <v>4</v>
      </c>
      <c r="J7" s="565">
        <v>5</v>
      </c>
      <c r="K7" s="565">
        <v>6</v>
      </c>
      <c r="L7" s="565">
        <v>7</v>
      </c>
      <c r="M7" s="565">
        <v>8</v>
      </c>
      <c r="N7" s="565">
        <v>9</v>
      </c>
      <c r="O7" s="565">
        <v>10</v>
      </c>
      <c r="P7" s="565">
        <v>11</v>
      </c>
      <c r="Q7" s="565">
        <v>12</v>
      </c>
      <c r="R7" s="565">
        <v>13</v>
      </c>
      <c r="S7" s="565">
        <v>14</v>
      </c>
      <c r="T7" s="565">
        <v>15</v>
      </c>
      <c r="U7" s="639"/>
      <c r="V7" s="639"/>
      <c r="W7" s="640"/>
      <c r="X7" s="640"/>
      <c r="Y7" s="639"/>
      <c r="Z7" s="639"/>
      <c r="AA7" s="639"/>
      <c r="AB7" s="639"/>
      <c r="AC7" s="639"/>
      <c r="AD7" s="641"/>
      <c r="AE7" s="641"/>
    </row>
    <row r="8" spans="1:31" s="1" customFormat="1" ht="25.5" customHeight="1">
      <c r="A8" s="562">
        <v>1</v>
      </c>
      <c r="B8" s="547">
        <v>5</v>
      </c>
      <c r="C8" s="269" t="s">
        <v>41</v>
      </c>
      <c r="D8" s="245"/>
      <c r="E8" s="5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78"/>
      <c r="V8" s="558"/>
      <c r="W8" s="568"/>
      <c r="X8" s="489"/>
      <c r="Y8" s="569"/>
      <c r="Z8" s="570"/>
      <c r="AA8" s="571"/>
      <c r="AB8" s="563"/>
      <c r="AC8" s="563"/>
      <c r="AD8" s="564"/>
      <c r="AE8" s="237"/>
    </row>
    <row r="9" spans="1:31" s="1" customFormat="1" ht="47.25" thickBot="1">
      <c r="A9" s="496"/>
      <c r="B9" s="502">
        <v>5</v>
      </c>
      <c r="C9" s="276" t="s">
        <v>120</v>
      </c>
      <c r="D9" s="490">
        <v>33</v>
      </c>
      <c r="E9" s="491" t="s">
        <v>31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  <c r="K9" s="115">
        <v>5</v>
      </c>
      <c r="L9" s="115">
        <v>5</v>
      </c>
      <c r="M9" s="115">
        <v>0</v>
      </c>
      <c r="N9" s="115">
        <v>0</v>
      </c>
      <c r="O9" s="115">
        <v>0</v>
      </c>
      <c r="P9" s="115">
        <v>0</v>
      </c>
      <c r="Q9" s="115">
        <v>5</v>
      </c>
      <c r="R9" s="115">
        <v>0</v>
      </c>
      <c r="S9" s="115">
        <v>0</v>
      </c>
      <c r="T9" s="115">
        <v>5</v>
      </c>
      <c r="U9" s="492">
        <f>F9+G9+H9+I9+J9+K9+L9+M9+N9+O9+P9+Q9+R9+S9+T9</f>
        <v>20</v>
      </c>
      <c r="V9" s="126">
        <v>0.00023148148148148146</v>
      </c>
      <c r="W9" s="493">
        <v>0.01875</v>
      </c>
      <c r="X9" s="493">
        <v>0.02119212962962963</v>
      </c>
      <c r="Y9" s="556">
        <f>X9-W9</f>
        <v>0.002442129629629631</v>
      </c>
      <c r="Z9" s="557">
        <f>V9+Y9</f>
        <v>0.0026736111111111123</v>
      </c>
      <c r="AA9" s="510">
        <v>1</v>
      </c>
      <c r="AB9" s="511">
        <v>1</v>
      </c>
      <c r="AC9" s="511"/>
      <c r="AD9" s="512">
        <v>1</v>
      </c>
      <c r="AE9" s="112">
        <v>1</v>
      </c>
    </row>
    <row r="10" spans="1:31" s="1" customFormat="1" ht="28.5" customHeight="1">
      <c r="A10" s="494">
        <v>2</v>
      </c>
      <c r="B10" s="498">
        <v>3</v>
      </c>
      <c r="C10" s="282" t="s">
        <v>53</v>
      </c>
      <c r="D10" s="245"/>
      <c r="E10" s="5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78"/>
      <c r="V10" s="558"/>
      <c r="W10" s="125"/>
      <c r="X10" s="489"/>
      <c r="Y10" s="508"/>
      <c r="Z10" s="508"/>
      <c r="AA10" s="509"/>
      <c r="AB10" s="509"/>
      <c r="AC10" s="509"/>
      <c r="AD10" s="211"/>
      <c r="AE10" s="52"/>
    </row>
    <row r="11" spans="1:31" s="1" customFormat="1" ht="70.5" thickBot="1">
      <c r="A11" s="496"/>
      <c r="B11" s="499">
        <v>3</v>
      </c>
      <c r="C11" s="273" t="s">
        <v>119</v>
      </c>
      <c r="D11" s="490">
        <v>40</v>
      </c>
      <c r="E11" s="491" t="s">
        <v>31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5</v>
      </c>
      <c r="L11" s="115">
        <v>5</v>
      </c>
      <c r="M11" s="115">
        <v>5</v>
      </c>
      <c r="N11" s="115">
        <v>5</v>
      </c>
      <c r="O11" s="115">
        <v>0</v>
      </c>
      <c r="P11" s="115">
        <v>5</v>
      </c>
      <c r="Q11" s="115">
        <v>5</v>
      </c>
      <c r="R11" s="115">
        <v>0</v>
      </c>
      <c r="S11" s="115">
        <v>0</v>
      </c>
      <c r="T11" s="115">
        <v>5</v>
      </c>
      <c r="U11" s="492">
        <f>F11+G11+H11+I11+J11+K11+L11+M11+N11+O11+P11+Q11+R11+S11+T11</f>
        <v>35</v>
      </c>
      <c r="V11" s="126">
        <v>0.0004050925925925926</v>
      </c>
      <c r="W11" s="493">
        <v>0.009027777777777779</v>
      </c>
      <c r="X11" s="493">
        <v>0.011354166666666667</v>
      </c>
      <c r="Y11" s="556">
        <f>X11-W11</f>
        <v>0.0023263888888888883</v>
      </c>
      <c r="Z11" s="557">
        <f>V11+Y11</f>
        <v>0.002731481481481481</v>
      </c>
      <c r="AA11" s="510">
        <v>2</v>
      </c>
      <c r="AB11" s="510">
        <v>2</v>
      </c>
      <c r="AC11" s="510"/>
      <c r="AD11" s="538">
        <f>Z11/Z9*100</f>
        <v>102.1645021645021</v>
      </c>
      <c r="AE11" s="560">
        <v>1</v>
      </c>
    </row>
    <row r="12" spans="1:31" s="1" customFormat="1" ht="33" customHeight="1">
      <c r="A12" s="494">
        <v>3</v>
      </c>
      <c r="B12" s="495">
        <v>1</v>
      </c>
      <c r="C12" s="269" t="s">
        <v>69</v>
      </c>
      <c r="D12" s="245"/>
      <c r="E12" s="5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78"/>
      <c r="V12" s="488"/>
      <c r="W12" s="567"/>
      <c r="X12" s="489"/>
      <c r="Y12" s="121"/>
      <c r="Z12" s="121"/>
      <c r="AA12" s="242"/>
      <c r="AB12" s="509"/>
      <c r="AC12" s="509"/>
      <c r="AD12" s="572"/>
      <c r="AE12" s="236"/>
    </row>
    <row r="13" spans="1:31" s="1" customFormat="1" ht="70.5" thickBot="1">
      <c r="A13" s="496"/>
      <c r="B13" s="497">
        <v>1</v>
      </c>
      <c r="C13" s="276" t="s">
        <v>121</v>
      </c>
      <c r="D13" s="490">
        <v>19</v>
      </c>
      <c r="E13" s="491" t="s">
        <v>31</v>
      </c>
      <c r="F13" s="115">
        <v>0</v>
      </c>
      <c r="G13" s="115">
        <v>0</v>
      </c>
      <c r="H13" s="115">
        <v>0</v>
      </c>
      <c r="I13" s="115">
        <v>0</v>
      </c>
      <c r="J13" s="115">
        <v>0</v>
      </c>
      <c r="K13" s="115">
        <v>5</v>
      </c>
      <c r="L13" s="115">
        <v>5</v>
      </c>
      <c r="M13" s="115">
        <v>5</v>
      </c>
      <c r="N13" s="115">
        <v>5</v>
      </c>
      <c r="O13" s="115">
        <v>0</v>
      </c>
      <c r="P13" s="115">
        <v>0</v>
      </c>
      <c r="Q13" s="115">
        <v>5</v>
      </c>
      <c r="R13" s="115">
        <v>0</v>
      </c>
      <c r="S13" s="115">
        <v>0</v>
      </c>
      <c r="T13" s="115">
        <v>0</v>
      </c>
      <c r="U13" s="492">
        <f>F13+G13+H13+I13+J13+K13+L13+M13+N13+O13+P13+Q13+R13+S13+T13</f>
        <v>25</v>
      </c>
      <c r="V13" s="126">
        <v>0.0002893518518518519</v>
      </c>
      <c r="W13" s="493">
        <v>0</v>
      </c>
      <c r="X13" s="493">
        <v>0.003136574074074074</v>
      </c>
      <c r="Y13" s="556">
        <f>X13-W13</f>
        <v>0.003136574074074074</v>
      </c>
      <c r="Z13" s="557">
        <f>V13+Y13</f>
        <v>0.003425925925925926</v>
      </c>
      <c r="AA13" s="510">
        <v>3</v>
      </c>
      <c r="AB13" s="510">
        <v>3</v>
      </c>
      <c r="AC13" s="510"/>
      <c r="AD13" s="538">
        <f>Z13*100/Z9</f>
        <v>128.1385281385281</v>
      </c>
      <c r="AE13" s="112">
        <v>3</v>
      </c>
    </row>
    <row r="14" spans="1:31" s="1" customFormat="1" ht="38.25" customHeight="1">
      <c r="A14" s="500">
        <v>4</v>
      </c>
      <c r="B14" s="501">
        <v>6</v>
      </c>
      <c r="C14" s="269" t="s">
        <v>77</v>
      </c>
      <c r="D14" s="245"/>
      <c r="E14" s="5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78"/>
      <c r="V14" s="558"/>
      <c r="W14" s="125"/>
      <c r="X14" s="489"/>
      <c r="Y14" s="508"/>
      <c r="Z14" s="508"/>
      <c r="AA14" s="509"/>
      <c r="AB14" s="511"/>
      <c r="AC14" s="511"/>
      <c r="AD14" s="334"/>
      <c r="AE14" s="236"/>
    </row>
    <row r="15" spans="1:31" s="1" customFormat="1" ht="47.25" thickBot="1">
      <c r="A15" s="496"/>
      <c r="B15" s="499">
        <v>6</v>
      </c>
      <c r="C15" s="566" t="s">
        <v>149</v>
      </c>
      <c r="D15" s="244">
        <v>24</v>
      </c>
      <c r="E15" s="49" t="s">
        <v>31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5</v>
      </c>
      <c r="L15" s="82">
        <v>0</v>
      </c>
      <c r="M15" s="82">
        <v>5</v>
      </c>
      <c r="N15" s="82">
        <v>5</v>
      </c>
      <c r="O15" s="82">
        <v>0</v>
      </c>
      <c r="P15" s="82">
        <v>0</v>
      </c>
      <c r="Q15" s="82">
        <v>5</v>
      </c>
      <c r="R15" s="82">
        <v>0</v>
      </c>
      <c r="S15" s="82">
        <v>0</v>
      </c>
      <c r="T15" s="82">
        <v>5</v>
      </c>
      <c r="U15" s="167">
        <f>F15+G15+H15+I15+J15+K15+L15+M15+N15+O15+P15+Q15+R15+S15+T15</f>
        <v>25</v>
      </c>
      <c r="V15" s="559">
        <v>0.0002893518518518519</v>
      </c>
      <c r="W15" s="493">
        <v>0.013888888888888888</v>
      </c>
      <c r="X15" s="493">
        <v>0.017060185185185185</v>
      </c>
      <c r="Y15" s="556">
        <f>X15-W15</f>
        <v>0.003171296296296297</v>
      </c>
      <c r="Z15" s="557">
        <f>V15+Y15</f>
        <v>0.003460648148148149</v>
      </c>
      <c r="AA15" s="573">
        <v>4</v>
      </c>
      <c r="AB15" s="574">
        <v>4</v>
      </c>
      <c r="AC15" s="574"/>
      <c r="AD15" s="538">
        <f>Z15*100/Z9</f>
        <v>129.4372294372294</v>
      </c>
      <c r="AE15" s="112">
        <v>3</v>
      </c>
    </row>
    <row r="16" spans="1:31" s="1" customFormat="1" ht="41.25" customHeight="1">
      <c r="A16" s="494">
        <v>5</v>
      </c>
      <c r="B16" s="498">
        <v>8</v>
      </c>
      <c r="C16" s="269" t="s">
        <v>42</v>
      </c>
      <c r="D16" s="245"/>
      <c r="E16" s="5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65"/>
      <c r="V16" s="513"/>
      <c r="W16" s="125"/>
      <c r="X16" s="241"/>
      <c r="Y16" s="508"/>
      <c r="Z16" s="508"/>
      <c r="AA16" s="575"/>
      <c r="AB16" s="577"/>
      <c r="AC16" s="577"/>
      <c r="AD16" s="576"/>
      <c r="AE16" s="236"/>
    </row>
    <row r="17" spans="1:31" s="1" customFormat="1" ht="47.25" thickBot="1">
      <c r="A17" s="496"/>
      <c r="B17" s="499">
        <v>8</v>
      </c>
      <c r="C17" s="537" t="s">
        <v>140</v>
      </c>
      <c r="D17" s="244">
        <v>4</v>
      </c>
      <c r="E17" s="49" t="s">
        <v>31</v>
      </c>
      <c r="F17" s="82">
        <v>0</v>
      </c>
      <c r="G17" s="82">
        <v>0</v>
      </c>
      <c r="H17" s="82">
        <v>5</v>
      </c>
      <c r="I17" s="82">
        <v>0</v>
      </c>
      <c r="J17" s="82">
        <v>5</v>
      </c>
      <c r="K17" s="82">
        <v>20</v>
      </c>
      <c r="L17" s="82">
        <v>5</v>
      </c>
      <c r="M17" s="82">
        <v>5</v>
      </c>
      <c r="N17" s="82">
        <v>5</v>
      </c>
      <c r="O17" s="82">
        <v>0</v>
      </c>
      <c r="P17" s="82">
        <v>5</v>
      </c>
      <c r="Q17" s="82">
        <v>50</v>
      </c>
      <c r="R17" s="82">
        <v>0</v>
      </c>
      <c r="S17" s="82">
        <v>0</v>
      </c>
      <c r="T17" s="82">
        <v>5</v>
      </c>
      <c r="U17" s="167">
        <f>F17+G17+H17+I17+J17+K17+L17+M17+N17+O17+P17+Q17+R17</f>
        <v>100</v>
      </c>
      <c r="V17" s="559">
        <v>0.0011574074074074073</v>
      </c>
      <c r="W17" s="493">
        <v>0.04375</v>
      </c>
      <c r="X17" s="485">
        <v>0.047071759259259265</v>
      </c>
      <c r="Y17" s="556">
        <f>X17-W17</f>
        <v>0.0033217592592592673</v>
      </c>
      <c r="Z17" s="557">
        <f>V17+Y17</f>
        <v>0.004479166666666675</v>
      </c>
      <c r="AA17" s="573">
        <v>5</v>
      </c>
      <c r="AB17" s="574"/>
      <c r="AC17" s="574">
        <v>1</v>
      </c>
      <c r="AD17" s="538">
        <f>Z17*100/Z9</f>
        <v>167.53246753246776</v>
      </c>
      <c r="AE17" s="112"/>
    </row>
    <row r="18" spans="1:31" s="1" customFormat="1" ht="47.25" customHeight="1">
      <c r="A18" s="494">
        <v>6</v>
      </c>
      <c r="B18" s="498">
        <v>7</v>
      </c>
      <c r="C18" s="269" t="s">
        <v>72</v>
      </c>
      <c r="D18" s="245"/>
      <c r="E18" s="5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65"/>
      <c r="V18" s="513"/>
      <c r="W18" s="125"/>
      <c r="X18" s="241"/>
      <c r="Y18" s="508"/>
      <c r="Z18" s="513"/>
      <c r="AA18" s="575"/>
      <c r="AB18" s="577"/>
      <c r="AC18" s="577"/>
      <c r="AD18" s="576"/>
      <c r="AE18" s="236"/>
    </row>
    <row r="19" spans="1:31" s="1" customFormat="1" ht="70.5" thickBot="1">
      <c r="A19" s="496"/>
      <c r="B19" s="315">
        <v>7</v>
      </c>
      <c r="C19" s="537" t="s">
        <v>123</v>
      </c>
      <c r="D19" s="244">
        <v>4</v>
      </c>
      <c r="E19" s="49" t="s">
        <v>31</v>
      </c>
      <c r="F19" s="82">
        <v>5</v>
      </c>
      <c r="G19" s="82">
        <v>0</v>
      </c>
      <c r="H19" s="82">
        <v>20</v>
      </c>
      <c r="I19" s="82">
        <v>50</v>
      </c>
      <c r="J19" s="82">
        <v>0</v>
      </c>
      <c r="K19" s="82">
        <v>50</v>
      </c>
      <c r="L19" s="82">
        <v>50</v>
      </c>
      <c r="M19" s="82">
        <v>20</v>
      </c>
      <c r="N19" s="82">
        <v>5</v>
      </c>
      <c r="O19" s="82">
        <v>0</v>
      </c>
      <c r="P19" s="82">
        <v>0</v>
      </c>
      <c r="Q19" s="82">
        <v>50</v>
      </c>
      <c r="R19" s="82">
        <v>5</v>
      </c>
      <c r="S19" s="82">
        <v>5</v>
      </c>
      <c r="T19" s="82">
        <v>5</v>
      </c>
      <c r="U19" s="167">
        <f>F19+G19+H19+I19+J19+K19+L19+M19+N19+O19+P19+Q19+R19+S19+T19</f>
        <v>265</v>
      </c>
      <c r="V19" s="559">
        <v>0.0030671296296296297</v>
      </c>
      <c r="W19" s="493">
        <v>0.03263888888888889</v>
      </c>
      <c r="X19" s="485">
        <v>0.035381944444444445</v>
      </c>
      <c r="Y19" s="556">
        <f>X19-W19</f>
        <v>0.002743055555555554</v>
      </c>
      <c r="Z19" s="557">
        <f>V19+Y19</f>
        <v>0.005810185185185184</v>
      </c>
      <c r="AA19" s="573">
        <v>6</v>
      </c>
      <c r="AB19" s="574"/>
      <c r="AC19" s="574">
        <v>2</v>
      </c>
      <c r="AD19" s="538"/>
      <c r="AE19" s="112"/>
    </row>
    <row r="20" spans="1:31" s="1" customFormat="1" ht="30.75" customHeight="1">
      <c r="A20" s="494">
        <v>7</v>
      </c>
      <c r="B20" s="442">
        <v>2</v>
      </c>
      <c r="C20" s="269" t="s">
        <v>64</v>
      </c>
      <c r="D20" s="50"/>
      <c r="E20" s="5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65"/>
      <c r="V20" s="513"/>
      <c r="W20" s="125"/>
      <c r="X20" s="241"/>
      <c r="Y20" s="508"/>
      <c r="Z20" s="508"/>
      <c r="AA20" s="575"/>
      <c r="AB20" s="577"/>
      <c r="AC20" s="577"/>
      <c r="AD20" s="576"/>
      <c r="AE20" s="131"/>
    </row>
    <row r="21" spans="1:31" s="1" customFormat="1" ht="63.75" customHeight="1" thickBot="1">
      <c r="A21" s="496"/>
      <c r="B21" s="442">
        <v>2</v>
      </c>
      <c r="C21" s="537" t="s">
        <v>126</v>
      </c>
      <c r="D21" s="244">
        <v>12</v>
      </c>
      <c r="E21" s="49" t="s">
        <v>31</v>
      </c>
      <c r="F21" s="82">
        <v>0</v>
      </c>
      <c r="G21" s="82">
        <v>0</v>
      </c>
      <c r="H21" s="82">
        <v>5</v>
      </c>
      <c r="I21" s="82">
        <v>0</v>
      </c>
      <c r="J21" s="82">
        <v>5</v>
      </c>
      <c r="K21" s="82">
        <v>50</v>
      </c>
      <c r="L21" s="82">
        <v>50</v>
      </c>
      <c r="M21" s="82">
        <v>50</v>
      </c>
      <c r="N21" s="82">
        <v>50</v>
      </c>
      <c r="O21" s="82">
        <v>50</v>
      </c>
      <c r="P21" s="82">
        <v>50</v>
      </c>
      <c r="Q21" s="82">
        <v>50</v>
      </c>
      <c r="R21" s="82">
        <v>5</v>
      </c>
      <c r="S21" s="82">
        <v>0</v>
      </c>
      <c r="T21" s="82">
        <v>5</v>
      </c>
      <c r="U21" s="167">
        <f>F21+G21+H21+I21+J21+K21+L21+M21+N21+O21+P21+Q21+R21+S21+T21</f>
        <v>370</v>
      </c>
      <c r="V21" s="559">
        <v>0.0042824074074074075</v>
      </c>
      <c r="W21" s="493">
        <v>0.024305555555555556</v>
      </c>
      <c r="X21" s="485">
        <v>0.02763888888888889</v>
      </c>
      <c r="Y21" s="556">
        <f>X21-W21</f>
        <v>0.003333333333333334</v>
      </c>
      <c r="Z21" s="557">
        <f>V21+Y21</f>
        <v>0.0076157407407407415</v>
      </c>
      <c r="AA21" s="573">
        <v>7</v>
      </c>
      <c r="AB21" s="574"/>
      <c r="AC21" s="574">
        <v>3</v>
      </c>
      <c r="AD21" s="538"/>
      <c r="AE21" s="132"/>
    </row>
    <row r="22" spans="1:31" s="1" customFormat="1" ht="25.5">
      <c r="A22" s="494">
        <v>8</v>
      </c>
      <c r="B22" s="442">
        <v>4</v>
      </c>
      <c r="C22" s="282" t="s">
        <v>60</v>
      </c>
      <c r="D22" s="245"/>
      <c r="E22" s="51"/>
      <c r="F22" s="111"/>
      <c r="G22" s="111"/>
      <c r="H22" s="111"/>
      <c r="I22" s="111"/>
      <c r="J22" s="111"/>
      <c r="K22" s="111"/>
      <c r="L22" s="243"/>
      <c r="M22" s="111"/>
      <c r="N22" s="111"/>
      <c r="O22" s="111"/>
      <c r="P22" s="111"/>
      <c r="Q22" s="111"/>
      <c r="R22" s="111"/>
      <c r="S22" s="111"/>
      <c r="T22" s="111"/>
      <c r="U22" s="165"/>
      <c r="V22" s="513"/>
      <c r="W22" s="125"/>
      <c r="X22" s="120"/>
      <c r="Y22" s="513"/>
      <c r="Z22" s="508"/>
      <c r="AA22" s="575"/>
      <c r="AB22" s="577"/>
      <c r="AC22" s="577"/>
      <c r="AD22" s="576">
        <f>Z22/Z$9</f>
        <v>0</v>
      </c>
      <c r="AE22" s="237"/>
    </row>
    <row r="23" spans="1:31" s="1" customFormat="1" ht="70.5" thickBot="1">
      <c r="A23" s="496"/>
      <c r="B23" s="503">
        <v>4</v>
      </c>
      <c r="C23" s="254" t="s">
        <v>124</v>
      </c>
      <c r="D23" s="244">
        <v>2</v>
      </c>
      <c r="E23" s="49" t="s">
        <v>31</v>
      </c>
      <c r="F23" s="82">
        <v>5</v>
      </c>
      <c r="G23" s="82">
        <v>0</v>
      </c>
      <c r="H23" s="82">
        <v>5</v>
      </c>
      <c r="I23" s="82"/>
      <c r="J23" s="82">
        <v>5</v>
      </c>
      <c r="K23" s="82">
        <v>50</v>
      </c>
      <c r="L23" s="82">
        <v>5</v>
      </c>
      <c r="M23" s="82">
        <v>50</v>
      </c>
      <c r="N23" s="82">
        <v>50</v>
      </c>
      <c r="O23" s="82">
        <v>0</v>
      </c>
      <c r="P23" s="82">
        <v>50</v>
      </c>
      <c r="Q23" s="82">
        <v>50</v>
      </c>
      <c r="R23" s="82">
        <v>50</v>
      </c>
      <c r="S23" s="82">
        <v>50</v>
      </c>
      <c r="T23" s="82">
        <v>50</v>
      </c>
      <c r="U23" s="167">
        <f>F23+G23+H23+I23+J23+K23+L23+M23+N23+O23+P23+Q23+R23+S23+T23</f>
        <v>420</v>
      </c>
      <c r="V23" s="559">
        <v>0.004861111111111111</v>
      </c>
      <c r="W23" s="493">
        <v>0.04027777777777778</v>
      </c>
      <c r="X23" s="493">
        <v>0.04375</v>
      </c>
      <c r="Y23" s="556">
        <f>X23-W23</f>
        <v>0.003472222222222217</v>
      </c>
      <c r="Z23" s="557">
        <f>V23+Y23</f>
        <v>0.008333333333333328</v>
      </c>
      <c r="AA23" s="573">
        <v>8</v>
      </c>
      <c r="AB23" s="574"/>
      <c r="AC23" s="574">
        <v>4</v>
      </c>
      <c r="AD23" s="538"/>
      <c r="AE23" s="238"/>
    </row>
    <row r="24" spans="1:31" s="1" customFormat="1" ht="39.75" customHeight="1">
      <c r="A24" s="53"/>
      <c r="B24" s="54"/>
      <c r="C24" s="147" t="s">
        <v>156</v>
      </c>
      <c r="D24" s="328"/>
      <c r="E24" s="329"/>
      <c r="F24" s="330"/>
      <c r="G24" s="331"/>
      <c r="H24" s="332"/>
      <c r="I24" s="333"/>
      <c r="J24" s="333" t="s">
        <v>44</v>
      </c>
      <c r="K24" s="333"/>
      <c r="L24" s="333"/>
      <c r="M24" s="144"/>
      <c r="N24" s="144"/>
      <c r="O24" s="144" t="s">
        <v>44</v>
      </c>
      <c r="P24" s="144"/>
      <c r="Q24" s="144"/>
      <c r="R24" s="144"/>
      <c r="S24" s="54"/>
      <c r="T24" s="54"/>
      <c r="U24" s="57"/>
      <c r="V24" s="34"/>
      <c r="W24" s="34"/>
      <c r="X24" s="34"/>
      <c r="Y24" s="34"/>
      <c r="Z24" s="58"/>
      <c r="AA24" s="59"/>
      <c r="AB24" s="59"/>
      <c r="AC24" s="59"/>
      <c r="AD24" s="60"/>
      <c r="AE24" s="59"/>
    </row>
    <row r="25" spans="2:31" s="1" customFormat="1" ht="24" customHeight="1">
      <c r="B25" s="4"/>
      <c r="C25" s="181" t="s">
        <v>17</v>
      </c>
      <c r="D25" s="182"/>
      <c r="E25" s="182"/>
      <c r="F25" s="181" t="s">
        <v>5</v>
      </c>
      <c r="G25" s="140"/>
      <c r="H25" s="140"/>
      <c r="I25" s="140"/>
      <c r="J25" s="140"/>
      <c r="K25" s="140"/>
      <c r="L25" s="140"/>
      <c r="M25" s="140"/>
      <c r="N25" s="140"/>
      <c r="O25" s="137" t="s">
        <v>118</v>
      </c>
      <c r="P25" s="140"/>
      <c r="Q25" s="140"/>
      <c r="R25" s="140"/>
      <c r="S25" s="33"/>
      <c r="T25" s="33"/>
      <c r="U25" s="33"/>
      <c r="V25" s="34"/>
      <c r="W25" s="26"/>
      <c r="X25" s="26"/>
      <c r="Y25" s="35"/>
      <c r="Z25" s="36"/>
      <c r="AA25" s="40"/>
      <c r="AB25" s="40"/>
      <c r="AC25" s="40"/>
      <c r="AD25" s="60"/>
      <c r="AE25" s="4"/>
    </row>
    <row r="26" spans="2:31" ht="24.75" customHeight="1">
      <c r="B26" s="37"/>
      <c r="C26" s="137" t="s">
        <v>40</v>
      </c>
      <c r="D26" s="141"/>
      <c r="E26" s="141"/>
      <c r="F26" s="137" t="s">
        <v>5</v>
      </c>
      <c r="G26" s="141"/>
      <c r="H26" s="141"/>
      <c r="I26" s="141"/>
      <c r="J26" s="239"/>
      <c r="K26" s="140"/>
      <c r="L26" s="139"/>
      <c r="M26" s="140"/>
      <c r="N26" s="141"/>
      <c r="O26" s="137" t="s">
        <v>19</v>
      </c>
      <c r="P26" s="141"/>
      <c r="Q26" s="141"/>
      <c r="R26" s="141"/>
      <c r="S26" s="7"/>
      <c r="T26" s="39"/>
      <c r="U26" s="33"/>
      <c r="V26" s="40"/>
      <c r="W26" s="41"/>
      <c r="X26" s="41"/>
      <c r="Y26" s="41"/>
      <c r="Z26" s="42"/>
      <c r="AA26" s="41"/>
      <c r="AB26" s="41"/>
      <c r="AC26" s="41"/>
      <c r="AD26" s="60"/>
      <c r="AE26" s="6"/>
    </row>
    <row r="27" spans="6:30" ht="18">
      <c r="F27" s="43"/>
      <c r="G27" s="43"/>
      <c r="H27" s="43"/>
      <c r="I27" s="43"/>
      <c r="J27" s="45"/>
      <c r="K27" s="45"/>
      <c r="L27" s="43"/>
      <c r="M27" s="45"/>
      <c r="N27" s="43"/>
      <c r="O27" s="43"/>
      <c r="P27" s="43"/>
      <c r="Q27" s="43"/>
      <c r="R27" s="43"/>
      <c r="S27" s="43"/>
      <c r="T27" s="43"/>
      <c r="U27" s="1"/>
      <c r="V27" s="1"/>
      <c r="W27" s="1"/>
      <c r="X27" s="1"/>
      <c r="Y27" s="1"/>
      <c r="Z27" s="44"/>
      <c r="AA27" s="9"/>
      <c r="AB27" s="9"/>
      <c r="AC27" s="9"/>
      <c r="AD27" s="60"/>
    </row>
    <row r="28" spans="3:30" ht="66.75" customHeight="1">
      <c r="C28" s="46"/>
      <c r="Z28" s="44"/>
      <c r="AA28" s="9"/>
      <c r="AB28" s="9"/>
      <c r="AC28" s="9"/>
      <c r="AD28" s="60"/>
    </row>
    <row r="29" spans="3:30" ht="15">
      <c r="C29" s="47"/>
      <c r="AA29" s="9"/>
      <c r="AB29" s="9"/>
      <c r="AC29" s="9"/>
      <c r="AD29" s="9"/>
    </row>
    <row r="30" ht="49.5" customHeight="1">
      <c r="C30" s="9"/>
    </row>
    <row r="31" ht="15.75">
      <c r="C31" s="48"/>
    </row>
    <row r="32" ht="15.75">
      <c r="C32" s="48"/>
    </row>
    <row r="33" ht="15">
      <c r="C33" s="47"/>
    </row>
    <row r="34" ht="15">
      <c r="C34" s="47"/>
    </row>
    <row r="35" ht="12.75">
      <c r="C35" s="9"/>
    </row>
  </sheetData>
  <sheetProtection/>
  <mergeCells count="21">
    <mergeCell ref="AA6:AA7"/>
    <mergeCell ref="X6:X7"/>
    <mergeCell ref="Y6:Y7"/>
    <mergeCell ref="Z6:Z7"/>
    <mergeCell ref="AD6:AD7"/>
    <mergeCell ref="AE6:AE7"/>
    <mergeCell ref="AB6:AB7"/>
    <mergeCell ref="AC6:AC7"/>
    <mergeCell ref="V6:V7"/>
    <mergeCell ref="A1:AC1"/>
    <mergeCell ref="A2:AC2"/>
    <mergeCell ref="A3:AC3"/>
    <mergeCell ref="A4:AC4"/>
    <mergeCell ref="W6:W7"/>
    <mergeCell ref="E6:E7"/>
    <mergeCell ref="F6:T6"/>
    <mergeCell ref="U6:U7"/>
    <mergeCell ref="A6:A7"/>
    <mergeCell ref="B6:B7"/>
    <mergeCell ref="C6:C7"/>
    <mergeCell ref="D6:D7"/>
  </mergeCells>
  <printOptions/>
  <pageMargins left="0.7000000000000001" right="0.42" top="0.61" bottom="0.5097222222222222" header="1" footer="0.5118055555555556"/>
  <pageSetup horizontalDpi="300" verticalDpi="3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G32"/>
  <sheetViews>
    <sheetView view="pageBreakPreview" zoomScale="50" zoomScaleNormal="75" zoomScaleSheetLayoutView="50" zoomScalePageLayoutView="0" workbookViewId="0" topLeftCell="A7">
      <selection activeCell="AB15" sqref="AB15"/>
    </sheetView>
  </sheetViews>
  <sheetFormatPr defaultColWidth="9.00390625" defaultRowHeight="12.75"/>
  <cols>
    <col min="1" max="1" width="6.625" style="0" customWidth="1"/>
    <col min="2" max="2" width="4.875" style="0" customWidth="1"/>
    <col min="3" max="3" width="66.875" style="0" customWidth="1"/>
    <col min="4" max="4" width="11.125" style="0" customWidth="1"/>
    <col min="5" max="5" width="6.875" style="0" customWidth="1"/>
    <col min="6" max="8" width="6.875" style="1" customWidth="1"/>
    <col min="9" max="19" width="6.875" style="0" customWidth="1"/>
    <col min="20" max="20" width="10.25390625" style="0" customWidth="1"/>
    <col min="21" max="21" width="10.75390625" style="0" customWidth="1"/>
    <col min="22" max="22" width="12.875" style="0" customWidth="1"/>
    <col min="23" max="23" width="12.75390625" style="0" customWidth="1"/>
    <col min="24" max="24" width="12.25390625" style="0" customWidth="1"/>
    <col min="25" max="25" width="12.875" style="1" customWidth="1"/>
    <col min="26" max="26" width="6.75390625" style="0" customWidth="1"/>
    <col min="27" max="27" width="10.125" style="0" customWidth="1"/>
    <col min="28" max="28" width="12.625" style="0" customWidth="1"/>
    <col min="29" max="29" width="13.125" style="0" customWidth="1"/>
    <col min="30" max="30" width="6.75390625" style="0" customWidth="1"/>
  </cols>
  <sheetData>
    <row r="1" spans="1:31" ht="15">
      <c r="A1" s="104"/>
      <c r="B1" s="104"/>
      <c r="C1" s="104"/>
      <c r="D1" s="104"/>
      <c r="E1" s="104"/>
      <c r="F1" s="105"/>
      <c r="G1" s="105"/>
      <c r="H1" s="105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ht="20.25">
      <c r="A2" s="642" t="s">
        <v>35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  <c r="AA2" s="642"/>
      <c r="AB2" s="642"/>
      <c r="AC2" s="396"/>
      <c r="AD2" s="396"/>
      <c r="AE2" s="87"/>
    </row>
    <row r="3" spans="1:31" ht="20.25" customHeight="1">
      <c r="A3" s="643" t="s">
        <v>61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643"/>
      <c r="AA3" s="643"/>
      <c r="AB3" s="643"/>
      <c r="AC3" s="327"/>
      <c r="AD3" s="327"/>
      <c r="AE3" s="327"/>
    </row>
    <row r="4" spans="1:32" ht="30.75" customHeight="1">
      <c r="A4" s="644" t="s">
        <v>36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4"/>
      <c r="Z4" s="644"/>
      <c r="AA4" s="644"/>
      <c r="AB4" s="644"/>
      <c r="AC4" s="251"/>
      <c r="AD4" s="251"/>
      <c r="AE4" s="251"/>
      <c r="AF4" s="9"/>
    </row>
    <row r="5" spans="1:32" ht="53.25" customHeight="1">
      <c r="A5" s="644" t="s">
        <v>153</v>
      </c>
      <c r="B5" s="644"/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4"/>
      <c r="Z5" s="644"/>
      <c r="AA5" s="644"/>
      <c r="AB5" s="644"/>
      <c r="AC5" s="251"/>
      <c r="AD5" s="251"/>
      <c r="AE5" s="251"/>
      <c r="AF5" s="9"/>
    </row>
    <row r="6" spans="1:32" ht="21" thickBot="1">
      <c r="A6" s="61" t="s">
        <v>62</v>
      </c>
      <c r="B6" s="61"/>
      <c r="C6" s="61"/>
      <c r="D6" s="61"/>
      <c r="E6" s="61"/>
      <c r="F6" s="62"/>
      <c r="G6" s="62"/>
      <c r="H6" s="62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13" t="s">
        <v>0</v>
      </c>
      <c r="V6" s="62"/>
      <c r="X6" s="62"/>
      <c r="Y6" s="63"/>
      <c r="Z6" s="63"/>
      <c r="AA6" s="63"/>
      <c r="AB6" s="63"/>
      <c r="AC6" s="63"/>
      <c r="AD6" s="63"/>
      <c r="AF6" s="9"/>
    </row>
    <row r="7" spans="1:30" ht="50.25" customHeight="1" thickBot="1">
      <c r="A7" s="648" t="s">
        <v>1</v>
      </c>
      <c r="B7" s="650" t="s">
        <v>20</v>
      </c>
      <c r="C7" s="652" t="s">
        <v>9</v>
      </c>
      <c r="D7" s="654" t="s">
        <v>21</v>
      </c>
      <c r="E7" s="645" t="s">
        <v>24</v>
      </c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5"/>
      <c r="R7" s="645"/>
      <c r="S7" s="645"/>
      <c r="T7" s="646" t="s">
        <v>25</v>
      </c>
      <c r="U7" s="646" t="s">
        <v>26</v>
      </c>
      <c r="V7" s="660" t="s">
        <v>27</v>
      </c>
      <c r="W7" s="660" t="s">
        <v>28</v>
      </c>
      <c r="X7" s="646" t="s">
        <v>29</v>
      </c>
      <c r="Y7" s="646" t="s">
        <v>30</v>
      </c>
      <c r="Z7" s="656" t="s">
        <v>137</v>
      </c>
      <c r="AA7" s="610" t="s">
        <v>138</v>
      </c>
      <c r="AB7" s="617" t="s">
        <v>139</v>
      </c>
      <c r="AC7" s="613" t="s">
        <v>32</v>
      </c>
      <c r="AD7" s="615" t="s">
        <v>33</v>
      </c>
    </row>
    <row r="8" spans="1:30" ht="74.25" customHeight="1" thickBot="1">
      <c r="A8" s="649"/>
      <c r="B8" s="651"/>
      <c r="C8" s="653"/>
      <c r="D8" s="655"/>
      <c r="E8" s="551">
        <v>1</v>
      </c>
      <c r="F8" s="551">
        <v>2</v>
      </c>
      <c r="G8" s="551">
        <v>3</v>
      </c>
      <c r="H8" s="551">
        <v>4</v>
      </c>
      <c r="I8" s="551">
        <v>5</v>
      </c>
      <c r="J8" s="551">
        <v>6</v>
      </c>
      <c r="K8" s="551">
        <v>7</v>
      </c>
      <c r="L8" s="551">
        <v>8</v>
      </c>
      <c r="M8" s="551">
        <v>9</v>
      </c>
      <c r="N8" s="551">
        <v>10</v>
      </c>
      <c r="O8" s="551">
        <v>11</v>
      </c>
      <c r="P8" s="551">
        <v>12</v>
      </c>
      <c r="Q8" s="551">
        <v>13</v>
      </c>
      <c r="R8" s="551">
        <v>14</v>
      </c>
      <c r="S8" s="551">
        <v>15</v>
      </c>
      <c r="T8" s="647"/>
      <c r="U8" s="647"/>
      <c r="V8" s="661"/>
      <c r="W8" s="661"/>
      <c r="X8" s="647"/>
      <c r="Y8" s="647"/>
      <c r="Z8" s="657"/>
      <c r="AA8" s="596"/>
      <c r="AB8" s="618"/>
      <c r="AC8" s="658"/>
      <c r="AD8" s="659"/>
    </row>
    <row r="9" spans="1:33" ht="42" customHeight="1">
      <c r="A9" s="64">
        <v>1</v>
      </c>
      <c r="B9" s="319">
        <v>30</v>
      </c>
      <c r="C9" s="550" t="s">
        <v>56</v>
      </c>
      <c r="D9" s="198"/>
      <c r="E9" s="252">
        <v>0</v>
      </c>
      <c r="F9" s="252">
        <v>0</v>
      </c>
      <c r="G9" s="252">
        <v>0</v>
      </c>
      <c r="H9" s="252">
        <v>0</v>
      </c>
      <c r="I9" s="252">
        <v>0</v>
      </c>
      <c r="J9" s="252">
        <v>5</v>
      </c>
      <c r="K9" s="252">
        <v>5</v>
      </c>
      <c r="L9" s="252">
        <v>0</v>
      </c>
      <c r="M9" s="252">
        <v>0</v>
      </c>
      <c r="N9" s="252">
        <v>0</v>
      </c>
      <c r="O9" s="252">
        <v>0</v>
      </c>
      <c r="P9" s="252">
        <v>0</v>
      </c>
      <c r="Q9" s="252">
        <v>0</v>
      </c>
      <c r="R9" s="252">
        <v>0</v>
      </c>
      <c r="S9" s="252">
        <v>0</v>
      </c>
      <c r="T9" s="113">
        <f aca="true" t="shared" si="0" ref="T9:T26">E9+F9+G9+H9+I9+J9+K9+L9+M9+N9+O9+P9+Q9+R9+S9</f>
        <v>10</v>
      </c>
      <c r="U9" s="294">
        <v>0.00011574074074074073</v>
      </c>
      <c r="V9" s="294">
        <v>0.027777777777777776</v>
      </c>
      <c r="W9" s="294">
        <v>0.030289351851851855</v>
      </c>
      <c r="X9" s="322">
        <f aca="true" t="shared" si="1" ref="X9:X26">W9-V9</f>
        <v>0.0025115740740740793</v>
      </c>
      <c r="Y9" s="336">
        <f aca="true" t="shared" si="2" ref="Y9:Y26">X9+U9</f>
        <v>0.00262731481481482</v>
      </c>
      <c r="Z9" s="131">
        <v>1</v>
      </c>
      <c r="AA9" s="127">
        <v>1</v>
      </c>
      <c r="AB9" s="552"/>
      <c r="AC9" s="555">
        <v>1</v>
      </c>
      <c r="AD9" s="553">
        <v>1</v>
      </c>
      <c r="AE9" s="66"/>
      <c r="AF9" s="67"/>
      <c r="AG9" s="9"/>
    </row>
    <row r="10" spans="1:33" ht="42" customHeight="1" thickBot="1">
      <c r="A10" s="68"/>
      <c r="B10" s="320"/>
      <c r="C10" s="582" t="s">
        <v>59</v>
      </c>
      <c r="D10" s="102">
        <v>11</v>
      </c>
      <c r="E10" s="382">
        <v>0</v>
      </c>
      <c r="F10" s="382">
        <v>0</v>
      </c>
      <c r="G10" s="382">
        <v>0</v>
      </c>
      <c r="H10" s="382">
        <v>0</v>
      </c>
      <c r="I10" s="382">
        <v>0</v>
      </c>
      <c r="J10" s="382">
        <v>5</v>
      </c>
      <c r="K10" s="382">
        <v>5</v>
      </c>
      <c r="L10" s="382">
        <v>5</v>
      </c>
      <c r="M10" s="382">
        <v>0</v>
      </c>
      <c r="N10" s="382">
        <v>0</v>
      </c>
      <c r="O10" s="382">
        <v>0</v>
      </c>
      <c r="P10" s="382">
        <v>5</v>
      </c>
      <c r="Q10" s="382">
        <v>0</v>
      </c>
      <c r="R10" s="382">
        <v>0</v>
      </c>
      <c r="S10" s="382">
        <v>5</v>
      </c>
      <c r="T10" s="341">
        <f t="shared" si="0"/>
        <v>25</v>
      </c>
      <c r="U10" s="136">
        <v>0.0002893518518518519</v>
      </c>
      <c r="V10" s="136">
        <v>0.09027777777777778</v>
      </c>
      <c r="W10" s="335">
        <v>0.09265046296296296</v>
      </c>
      <c r="X10" s="323">
        <f t="shared" si="1"/>
        <v>0.002372685185185186</v>
      </c>
      <c r="Y10" s="126">
        <f t="shared" si="2"/>
        <v>0.002662037037037038</v>
      </c>
      <c r="Z10" s="194"/>
      <c r="AA10" s="129"/>
      <c r="AB10" s="129"/>
      <c r="AC10" s="554"/>
      <c r="AD10" s="210"/>
      <c r="AE10" s="66"/>
      <c r="AF10" s="67"/>
      <c r="AG10" s="9"/>
    </row>
    <row r="11" spans="1:33" ht="42" customHeight="1">
      <c r="A11" s="69">
        <v>2</v>
      </c>
      <c r="B11" s="197">
        <v>51</v>
      </c>
      <c r="C11" s="388" t="s">
        <v>41</v>
      </c>
      <c r="D11" s="199"/>
      <c r="E11" s="381">
        <v>0</v>
      </c>
      <c r="F11" s="381">
        <v>0</v>
      </c>
      <c r="G11" s="381">
        <v>0</v>
      </c>
      <c r="H11" s="381">
        <v>0</v>
      </c>
      <c r="I11" s="381">
        <v>0</v>
      </c>
      <c r="J11" s="381">
        <v>5</v>
      </c>
      <c r="K11" s="381">
        <v>5</v>
      </c>
      <c r="L11" s="381">
        <v>5</v>
      </c>
      <c r="M11" s="381">
        <v>0</v>
      </c>
      <c r="N11" s="381">
        <v>5</v>
      </c>
      <c r="O11" s="381">
        <v>0</v>
      </c>
      <c r="P11" s="381">
        <v>5</v>
      </c>
      <c r="Q11" s="381">
        <v>5</v>
      </c>
      <c r="R11" s="381">
        <v>0</v>
      </c>
      <c r="S11" s="381">
        <v>0</v>
      </c>
      <c r="T11" s="113">
        <f t="shared" si="0"/>
        <v>30</v>
      </c>
      <c r="U11" s="294">
        <v>0.00034722222222222224</v>
      </c>
      <c r="V11" s="294">
        <v>0.03125</v>
      </c>
      <c r="W11" s="294">
        <v>0.03364583333333333</v>
      </c>
      <c r="X11" s="322">
        <f t="shared" si="1"/>
        <v>0.002395833333333333</v>
      </c>
      <c r="Y11" s="336">
        <f t="shared" si="2"/>
        <v>0.0027430555555555554</v>
      </c>
      <c r="Z11" s="131">
        <v>2</v>
      </c>
      <c r="AA11" s="207">
        <v>2</v>
      </c>
      <c r="AB11" s="207"/>
      <c r="AC11" s="195">
        <f>Y11/Y$9</f>
        <v>1.0440528634361212</v>
      </c>
      <c r="AD11" s="205">
        <v>1</v>
      </c>
      <c r="AE11" s="66"/>
      <c r="AF11" s="67"/>
      <c r="AG11" s="9"/>
    </row>
    <row r="12" spans="1:33" ht="42" customHeight="1" thickBot="1">
      <c r="A12" s="68"/>
      <c r="B12" s="201"/>
      <c r="C12" s="389" t="s">
        <v>110</v>
      </c>
      <c r="D12" s="102">
        <v>20</v>
      </c>
      <c r="E12" s="382">
        <v>5</v>
      </c>
      <c r="F12" s="382">
        <v>5</v>
      </c>
      <c r="G12" s="382">
        <v>0</v>
      </c>
      <c r="H12" s="382">
        <v>0</v>
      </c>
      <c r="I12" s="382">
        <v>0</v>
      </c>
      <c r="J12" s="382">
        <v>5</v>
      </c>
      <c r="K12" s="382">
        <v>5</v>
      </c>
      <c r="L12" s="382">
        <v>0</v>
      </c>
      <c r="M12" s="382">
        <v>5</v>
      </c>
      <c r="N12" s="382">
        <v>5</v>
      </c>
      <c r="O12" s="382">
        <v>0</v>
      </c>
      <c r="P12" s="382">
        <v>5</v>
      </c>
      <c r="Q12" s="382">
        <v>5</v>
      </c>
      <c r="R12" s="382">
        <v>5</v>
      </c>
      <c r="S12" s="382">
        <v>5</v>
      </c>
      <c r="T12" s="341">
        <f t="shared" si="0"/>
        <v>50</v>
      </c>
      <c r="U12" s="136">
        <v>0.0005787037037037038</v>
      </c>
      <c r="V12" s="136">
        <v>0.09375</v>
      </c>
      <c r="W12" s="335">
        <v>0.09613425925925927</v>
      </c>
      <c r="X12" s="323">
        <f t="shared" si="1"/>
        <v>0.0023842592592592665</v>
      </c>
      <c r="Y12" s="126">
        <f t="shared" si="2"/>
        <v>0.00296296296296297</v>
      </c>
      <c r="Z12" s="194"/>
      <c r="AA12" s="129"/>
      <c r="AB12" s="129"/>
      <c r="AC12" s="196"/>
      <c r="AD12" s="206"/>
      <c r="AE12" s="66"/>
      <c r="AF12" s="67"/>
      <c r="AG12" s="9"/>
    </row>
    <row r="13" spans="1:33" ht="42" customHeight="1">
      <c r="A13" s="69">
        <v>3</v>
      </c>
      <c r="B13" s="197">
        <v>52</v>
      </c>
      <c r="C13" s="390" t="s">
        <v>77</v>
      </c>
      <c r="D13" s="199"/>
      <c r="E13" s="381">
        <v>0</v>
      </c>
      <c r="F13" s="381">
        <v>0</v>
      </c>
      <c r="G13" s="381">
        <v>5</v>
      </c>
      <c r="H13" s="381">
        <v>0</v>
      </c>
      <c r="I13" s="381">
        <v>0</v>
      </c>
      <c r="J13" s="381">
        <v>5</v>
      </c>
      <c r="K13" s="381">
        <v>5</v>
      </c>
      <c r="L13" s="381">
        <v>0</v>
      </c>
      <c r="M13" s="381">
        <v>5</v>
      </c>
      <c r="N13" s="381">
        <v>0</v>
      </c>
      <c r="O13" s="381">
        <v>5</v>
      </c>
      <c r="P13" s="381">
        <v>0</v>
      </c>
      <c r="Q13" s="381">
        <v>0</v>
      </c>
      <c r="R13" s="381">
        <v>0</v>
      </c>
      <c r="S13" s="381">
        <v>0</v>
      </c>
      <c r="T13" s="113">
        <f t="shared" si="0"/>
        <v>25</v>
      </c>
      <c r="U13" s="294">
        <v>0.0002893518518518519</v>
      </c>
      <c r="V13" s="294">
        <v>0.03819444444444444</v>
      </c>
      <c r="W13" s="294">
        <v>0.04074074074074074</v>
      </c>
      <c r="X13" s="322">
        <f t="shared" si="1"/>
        <v>0.0025462962962962965</v>
      </c>
      <c r="Y13" s="336">
        <f t="shared" si="2"/>
        <v>0.0028356481481481483</v>
      </c>
      <c r="Z13" s="131">
        <v>3</v>
      </c>
      <c r="AA13" s="209">
        <v>3</v>
      </c>
      <c r="AB13" s="209"/>
      <c r="AC13" s="195">
        <f>Y13/Y$9</f>
        <v>1.07929515418502</v>
      </c>
      <c r="AD13" s="207">
        <v>2</v>
      </c>
      <c r="AE13" s="66"/>
      <c r="AF13" s="67"/>
      <c r="AG13" s="9"/>
    </row>
    <row r="14" spans="1:33" ht="42" customHeight="1" thickBot="1">
      <c r="A14" s="68"/>
      <c r="B14" s="132"/>
      <c r="C14" s="391" t="s">
        <v>111</v>
      </c>
      <c r="D14" s="102">
        <v>6</v>
      </c>
      <c r="E14" s="382">
        <v>0</v>
      </c>
      <c r="F14" s="382">
        <v>0</v>
      </c>
      <c r="G14" s="382">
        <v>0</v>
      </c>
      <c r="H14" s="382">
        <v>0</v>
      </c>
      <c r="I14" s="382">
        <v>0</v>
      </c>
      <c r="J14" s="382">
        <v>5</v>
      </c>
      <c r="K14" s="382">
        <v>50</v>
      </c>
      <c r="L14" s="382">
        <v>0</v>
      </c>
      <c r="M14" s="382">
        <v>0</v>
      </c>
      <c r="N14" s="382">
        <v>0</v>
      </c>
      <c r="O14" s="382">
        <v>5</v>
      </c>
      <c r="P14" s="382">
        <v>0</v>
      </c>
      <c r="Q14" s="382">
        <v>0</v>
      </c>
      <c r="R14" s="382">
        <v>0</v>
      </c>
      <c r="S14" s="382">
        <v>5</v>
      </c>
      <c r="T14" s="341">
        <f t="shared" si="0"/>
        <v>65</v>
      </c>
      <c r="U14" s="136">
        <v>0.0007523148148148147</v>
      </c>
      <c r="V14" s="136">
        <v>0.09930555555555555</v>
      </c>
      <c r="W14" s="335">
        <v>0.1019212962962963</v>
      </c>
      <c r="X14" s="323">
        <f t="shared" si="1"/>
        <v>0.002615740740740752</v>
      </c>
      <c r="Y14" s="126">
        <f t="shared" si="2"/>
        <v>0.0033680555555555664</v>
      </c>
      <c r="Z14" s="194"/>
      <c r="AA14" s="100"/>
      <c r="AB14" s="100"/>
      <c r="AC14" s="586"/>
      <c r="AD14" s="129"/>
      <c r="AE14" s="66"/>
      <c r="AF14" s="67"/>
      <c r="AG14" s="9"/>
    </row>
    <row r="15" spans="1:33" ht="42" customHeight="1">
      <c r="A15" s="69">
        <v>4</v>
      </c>
      <c r="B15" s="197">
        <v>53</v>
      </c>
      <c r="C15" s="390" t="s">
        <v>69</v>
      </c>
      <c r="D15" s="160"/>
      <c r="E15" s="381">
        <v>0</v>
      </c>
      <c r="F15" s="381">
        <v>0</v>
      </c>
      <c r="G15" s="381">
        <v>0</v>
      </c>
      <c r="H15" s="381">
        <v>0</v>
      </c>
      <c r="I15" s="381">
        <v>0</v>
      </c>
      <c r="J15" s="381">
        <v>5</v>
      </c>
      <c r="K15" s="381">
        <v>5</v>
      </c>
      <c r="L15" s="381">
        <v>0</v>
      </c>
      <c r="M15" s="381">
        <v>0</v>
      </c>
      <c r="N15" s="381">
        <v>0</v>
      </c>
      <c r="O15" s="381">
        <v>5</v>
      </c>
      <c r="P15" s="381">
        <v>50</v>
      </c>
      <c r="Q15" s="381">
        <v>5</v>
      </c>
      <c r="R15" s="381">
        <v>0</v>
      </c>
      <c r="S15" s="381">
        <v>0</v>
      </c>
      <c r="T15" s="113">
        <f t="shared" si="0"/>
        <v>70</v>
      </c>
      <c r="U15" s="294">
        <v>0.0008101851851851852</v>
      </c>
      <c r="V15" s="294">
        <v>0.034722222222222224</v>
      </c>
      <c r="W15" s="294">
        <v>0.03746527777777778</v>
      </c>
      <c r="X15" s="322">
        <f t="shared" si="1"/>
        <v>0.002743055555555554</v>
      </c>
      <c r="Y15" s="294">
        <f t="shared" si="2"/>
        <v>0.003553240740740739</v>
      </c>
      <c r="Z15" s="193"/>
      <c r="AA15" s="207"/>
      <c r="AB15" s="583"/>
      <c r="AC15" s="585"/>
      <c r="AD15" s="205"/>
      <c r="AE15" s="66"/>
      <c r="AF15" s="67"/>
      <c r="AG15" s="9"/>
    </row>
    <row r="16" spans="1:33" ht="42" customHeight="1" thickBot="1">
      <c r="A16" s="68"/>
      <c r="B16" s="132"/>
      <c r="C16" s="389" t="s">
        <v>112</v>
      </c>
      <c r="D16" s="204">
        <v>13</v>
      </c>
      <c r="E16" s="382">
        <v>0</v>
      </c>
      <c r="F16" s="382">
        <v>0</v>
      </c>
      <c r="G16" s="382">
        <v>0</v>
      </c>
      <c r="H16" s="382">
        <v>0</v>
      </c>
      <c r="I16" s="382">
        <v>0</v>
      </c>
      <c r="J16" s="382">
        <v>5</v>
      </c>
      <c r="K16" s="382">
        <v>5</v>
      </c>
      <c r="L16" s="382">
        <v>0</v>
      </c>
      <c r="M16" s="382">
        <v>5</v>
      </c>
      <c r="N16" s="382">
        <v>0</v>
      </c>
      <c r="O16" s="382">
        <v>5</v>
      </c>
      <c r="P16" s="382">
        <v>5</v>
      </c>
      <c r="Q16" s="382">
        <v>0</v>
      </c>
      <c r="R16" s="382">
        <v>0</v>
      </c>
      <c r="S16" s="382">
        <v>5</v>
      </c>
      <c r="T16" s="341">
        <f t="shared" si="0"/>
        <v>30</v>
      </c>
      <c r="U16" s="136">
        <v>0.00034722222222222224</v>
      </c>
      <c r="V16" s="136">
        <v>0.09652777777777777</v>
      </c>
      <c r="W16" s="335">
        <v>0.09918981481481481</v>
      </c>
      <c r="X16" s="338">
        <f t="shared" si="1"/>
        <v>0.002662037037037046</v>
      </c>
      <c r="Y16" s="289">
        <f t="shared" si="2"/>
        <v>0.0030092592592592684</v>
      </c>
      <c r="Z16" s="350">
        <v>4</v>
      </c>
      <c r="AA16" s="129">
        <v>4</v>
      </c>
      <c r="AB16" s="584"/>
      <c r="AC16" s="587">
        <f>Y16/Y$9</f>
        <v>1.1453744493392082</v>
      </c>
      <c r="AD16" s="206"/>
      <c r="AE16" s="66"/>
      <c r="AF16" s="67"/>
      <c r="AG16" s="9"/>
    </row>
    <row r="17" spans="1:33" ht="42" customHeight="1">
      <c r="A17" s="69">
        <v>5</v>
      </c>
      <c r="B17" s="197">
        <v>61</v>
      </c>
      <c r="C17" s="390" t="s">
        <v>42</v>
      </c>
      <c r="D17" s="384"/>
      <c r="E17" s="381">
        <v>5</v>
      </c>
      <c r="F17" s="381">
        <v>0</v>
      </c>
      <c r="G17" s="381">
        <v>0</v>
      </c>
      <c r="H17" s="381">
        <v>0</v>
      </c>
      <c r="I17" s="381">
        <v>0</v>
      </c>
      <c r="J17" s="381">
        <v>5</v>
      </c>
      <c r="K17" s="381">
        <v>5</v>
      </c>
      <c r="L17" s="381">
        <v>0</v>
      </c>
      <c r="M17" s="381">
        <v>5</v>
      </c>
      <c r="N17" s="381">
        <v>5</v>
      </c>
      <c r="O17" s="381">
        <v>0</v>
      </c>
      <c r="P17" s="381">
        <v>50</v>
      </c>
      <c r="Q17" s="381">
        <v>5</v>
      </c>
      <c r="R17" s="381">
        <v>5</v>
      </c>
      <c r="S17" s="381">
        <v>0</v>
      </c>
      <c r="T17" s="113">
        <f t="shared" si="0"/>
        <v>85</v>
      </c>
      <c r="U17" s="294">
        <v>0.0009837962962962964</v>
      </c>
      <c r="V17" s="294">
        <v>0.049305555555555554</v>
      </c>
      <c r="W17" s="294">
        <v>0.052638888888888895</v>
      </c>
      <c r="X17" s="322">
        <f t="shared" si="1"/>
        <v>0.003333333333333341</v>
      </c>
      <c r="Y17" s="125">
        <f t="shared" si="2"/>
        <v>0.004317129629629638</v>
      </c>
      <c r="Z17" s="131"/>
      <c r="AA17" s="209"/>
      <c r="AB17" s="552"/>
      <c r="AC17" s="585"/>
      <c r="AD17" s="205"/>
      <c r="AE17" s="66"/>
      <c r="AF17" s="67"/>
      <c r="AG17" s="9"/>
    </row>
    <row r="18" spans="1:33" ht="47.25" thickBot="1">
      <c r="A18" s="68"/>
      <c r="B18" s="132"/>
      <c r="C18" s="392" t="s">
        <v>152</v>
      </c>
      <c r="D18" s="387">
        <v>4</v>
      </c>
      <c r="E18" s="382">
        <v>5</v>
      </c>
      <c r="F18" s="382">
        <v>0</v>
      </c>
      <c r="G18" s="382">
        <v>5</v>
      </c>
      <c r="H18" s="382">
        <v>0</v>
      </c>
      <c r="I18" s="382">
        <v>0</v>
      </c>
      <c r="J18" s="382">
        <v>5</v>
      </c>
      <c r="K18" s="382">
        <v>0</v>
      </c>
      <c r="L18" s="382">
        <v>5</v>
      </c>
      <c r="M18" s="382">
        <v>5</v>
      </c>
      <c r="N18" s="382">
        <v>5</v>
      </c>
      <c r="O18" s="382">
        <v>5</v>
      </c>
      <c r="P18" s="382">
        <v>5</v>
      </c>
      <c r="Q18" s="382">
        <v>5</v>
      </c>
      <c r="R18" s="382">
        <v>0</v>
      </c>
      <c r="S18" s="382">
        <v>0</v>
      </c>
      <c r="T18" s="341">
        <f t="shared" si="0"/>
        <v>45</v>
      </c>
      <c r="U18" s="136">
        <v>0.0005208333333333333</v>
      </c>
      <c r="V18" s="136">
        <v>0.1076388888888889</v>
      </c>
      <c r="W18" s="335">
        <v>0.11060185185185185</v>
      </c>
      <c r="X18" s="324">
        <f t="shared" si="1"/>
        <v>0.002962962962962959</v>
      </c>
      <c r="Y18" s="337">
        <f t="shared" si="2"/>
        <v>0.003483796296296292</v>
      </c>
      <c r="Z18" s="194">
        <v>5</v>
      </c>
      <c r="AA18" s="129"/>
      <c r="AB18" s="584">
        <v>1</v>
      </c>
      <c r="AC18" s="587">
        <f>Y18/Y$9</f>
        <v>1.3259911894273084</v>
      </c>
      <c r="AD18" s="206">
        <v>3</v>
      </c>
      <c r="AE18" s="66"/>
      <c r="AF18" s="67"/>
      <c r="AG18" s="9"/>
    </row>
    <row r="19" spans="1:33" ht="42" customHeight="1">
      <c r="A19" s="69">
        <v>6</v>
      </c>
      <c r="B19" s="197">
        <v>55</v>
      </c>
      <c r="C19" s="390" t="s">
        <v>72</v>
      </c>
      <c r="D19" s="174"/>
      <c r="E19" s="381">
        <v>0</v>
      </c>
      <c r="F19" s="381">
        <v>0</v>
      </c>
      <c r="G19" s="381">
        <v>0</v>
      </c>
      <c r="H19" s="381">
        <v>50</v>
      </c>
      <c r="I19" s="381">
        <v>0</v>
      </c>
      <c r="J19" s="381">
        <v>5</v>
      </c>
      <c r="K19" s="381">
        <v>5</v>
      </c>
      <c r="L19" s="381">
        <v>5</v>
      </c>
      <c r="M19" s="381">
        <v>50</v>
      </c>
      <c r="N19" s="381">
        <v>0</v>
      </c>
      <c r="O19" s="381">
        <v>0</v>
      </c>
      <c r="P19" s="381">
        <v>50</v>
      </c>
      <c r="Q19" s="381">
        <v>0</v>
      </c>
      <c r="R19" s="381">
        <v>5</v>
      </c>
      <c r="S19" s="381">
        <v>5</v>
      </c>
      <c r="T19" s="113">
        <f t="shared" si="0"/>
        <v>175</v>
      </c>
      <c r="U19" s="294">
        <v>0.002025462962962963</v>
      </c>
      <c r="V19" s="294">
        <v>0.0416666666666667</v>
      </c>
      <c r="W19" s="294">
        <v>0.044756944444444446</v>
      </c>
      <c r="X19" s="322">
        <f t="shared" si="1"/>
        <v>0.0030902777777777474</v>
      </c>
      <c r="Y19" s="336">
        <f t="shared" si="2"/>
        <v>0.005115740740740711</v>
      </c>
      <c r="Z19" s="131">
        <v>7</v>
      </c>
      <c r="AA19" s="209"/>
      <c r="AB19" s="207">
        <v>2</v>
      </c>
      <c r="AC19" s="240">
        <f>Y19/Y$9</f>
        <v>1.9471365638766365</v>
      </c>
      <c r="AD19" s="207"/>
      <c r="AE19" s="66"/>
      <c r="AF19" s="67"/>
      <c r="AG19" s="9"/>
    </row>
    <row r="20" spans="1:33" ht="42" customHeight="1" thickBot="1">
      <c r="A20" s="68"/>
      <c r="B20" s="194"/>
      <c r="C20" s="393" t="s">
        <v>113</v>
      </c>
      <c r="D20" s="385">
        <v>2</v>
      </c>
      <c r="E20" s="382">
        <v>0</v>
      </c>
      <c r="F20" s="382">
        <v>0</v>
      </c>
      <c r="G20" s="382">
        <v>50</v>
      </c>
      <c r="H20" s="382">
        <v>0</v>
      </c>
      <c r="I20" s="382">
        <v>50</v>
      </c>
      <c r="J20" s="382">
        <v>50</v>
      </c>
      <c r="K20" s="382">
        <v>20</v>
      </c>
      <c r="L20" s="382">
        <v>50</v>
      </c>
      <c r="M20" s="382">
        <v>50</v>
      </c>
      <c r="N20" s="382">
        <v>5</v>
      </c>
      <c r="O20" s="382">
        <v>5</v>
      </c>
      <c r="P20" s="382">
        <v>50</v>
      </c>
      <c r="Q20" s="382">
        <v>5</v>
      </c>
      <c r="R20" s="382">
        <v>5</v>
      </c>
      <c r="S20" s="382">
        <v>5</v>
      </c>
      <c r="T20" s="341">
        <f t="shared" si="0"/>
        <v>345</v>
      </c>
      <c r="U20" s="136">
        <v>0.003993055555555556</v>
      </c>
      <c r="V20" s="136">
        <v>0.1013888888888889</v>
      </c>
      <c r="W20" s="335">
        <v>0.10378472222222222</v>
      </c>
      <c r="X20" s="324">
        <f t="shared" si="1"/>
        <v>0.0023958333333333193</v>
      </c>
      <c r="Y20" s="126">
        <f t="shared" si="2"/>
        <v>0.006388888888888875</v>
      </c>
      <c r="Z20" s="194"/>
      <c r="AA20" s="100"/>
      <c r="AB20" s="129"/>
      <c r="AC20" s="196"/>
      <c r="AD20" s="129"/>
      <c r="AE20" s="71"/>
      <c r="AF20" s="9"/>
      <c r="AG20" s="9"/>
    </row>
    <row r="21" spans="1:32" ht="42" customHeight="1">
      <c r="A21" s="69">
        <v>7</v>
      </c>
      <c r="B21" s="581">
        <v>57</v>
      </c>
      <c r="C21" s="394" t="s">
        <v>57</v>
      </c>
      <c r="D21" s="383"/>
      <c r="E21" s="381">
        <v>0</v>
      </c>
      <c r="F21" s="381">
        <v>20</v>
      </c>
      <c r="G21" s="381">
        <v>5</v>
      </c>
      <c r="H21" s="381">
        <v>0</v>
      </c>
      <c r="I21" s="381">
        <v>0</v>
      </c>
      <c r="J21" s="381">
        <v>5</v>
      </c>
      <c r="K21" s="381">
        <v>5</v>
      </c>
      <c r="L21" s="381">
        <v>50</v>
      </c>
      <c r="M21" s="381">
        <v>50</v>
      </c>
      <c r="N21" s="381">
        <v>0</v>
      </c>
      <c r="O21" s="381">
        <v>0</v>
      </c>
      <c r="P21" s="381">
        <v>50</v>
      </c>
      <c r="Q21" s="381">
        <v>5</v>
      </c>
      <c r="R21" s="381">
        <v>5</v>
      </c>
      <c r="S21" s="381">
        <v>20</v>
      </c>
      <c r="T21" s="113">
        <f t="shared" si="0"/>
        <v>215</v>
      </c>
      <c r="U21" s="294">
        <v>0.002488425925925926</v>
      </c>
      <c r="V21" s="294">
        <v>0.0451388888888889</v>
      </c>
      <c r="W21" s="342">
        <v>0.048171296296296295</v>
      </c>
      <c r="X21" s="322">
        <f t="shared" si="1"/>
        <v>0.0030324074074073934</v>
      </c>
      <c r="Y21" s="336">
        <f t="shared" si="2"/>
        <v>0.0055208333333333194</v>
      </c>
      <c r="Z21" s="131">
        <v>8</v>
      </c>
      <c r="AA21" s="207"/>
      <c r="AB21" s="209">
        <v>3</v>
      </c>
      <c r="AC21" s="195">
        <f>Y21/Y$9</f>
        <v>2.101321585903074</v>
      </c>
      <c r="AD21" s="207"/>
      <c r="AE21" s="71"/>
      <c r="AF21" s="9"/>
    </row>
    <row r="22" spans="1:32" ht="42" customHeight="1" thickBot="1">
      <c r="A22" s="578"/>
      <c r="B22" s="579"/>
      <c r="C22" s="580" t="s">
        <v>154</v>
      </c>
      <c r="D22" s="386">
        <v>2</v>
      </c>
      <c r="E22" s="382">
        <v>0</v>
      </c>
      <c r="F22" s="382">
        <v>0</v>
      </c>
      <c r="G22" s="382">
        <v>5</v>
      </c>
      <c r="H22" s="382">
        <v>50</v>
      </c>
      <c r="I22" s="382">
        <v>0</v>
      </c>
      <c r="J22" s="382">
        <v>5</v>
      </c>
      <c r="K22" s="382">
        <v>5</v>
      </c>
      <c r="L22" s="382">
        <v>50</v>
      </c>
      <c r="M22" s="382">
        <v>50</v>
      </c>
      <c r="N22" s="382">
        <v>50</v>
      </c>
      <c r="O22" s="382">
        <v>20</v>
      </c>
      <c r="P22" s="382">
        <v>50</v>
      </c>
      <c r="Q22" s="382">
        <v>0</v>
      </c>
      <c r="R22" s="382">
        <v>0</v>
      </c>
      <c r="S22" s="382">
        <v>5</v>
      </c>
      <c r="T22" s="341">
        <f t="shared" si="0"/>
        <v>290</v>
      </c>
      <c r="U22" s="136">
        <v>0.003356481481481481</v>
      </c>
      <c r="V22" s="136">
        <v>0.1111111111111111</v>
      </c>
      <c r="W22" s="335">
        <v>0.11348379629629629</v>
      </c>
      <c r="X22" s="324">
        <f t="shared" si="1"/>
        <v>0.002372685185185186</v>
      </c>
      <c r="Y22" s="126">
        <f t="shared" si="2"/>
        <v>0.005729166666666667</v>
      </c>
      <c r="Z22" s="194"/>
      <c r="AA22" s="129"/>
      <c r="AB22" s="100"/>
      <c r="AC22" s="196"/>
      <c r="AD22" s="129"/>
      <c r="AE22" s="71"/>
      <c r="AF22" s="9"/>
    </row>
    <row r="23" spans="1:32" s="1" customFormat="1" ht="42" customHeight="1">
      <c r="A23" s="64">
        <v>8</v>
      </c>
      <c r="B23" s="131">
        <v>62</v>
      </c>
      <c r="C23" s="395" t="s">
        <v>64</v>
      </c>
      <c r="D23" s="202"/>
      <c r="E23" s="381">
        <v>5</v>
      </c>
      <c r="F23" s="381">
        <v>0</v>
      </c>
      <c r="G23" s="381">
        <v>0</v>
      </c>
      <c r="H23" s="381">
        <v>0</v>
      </c>
      <c r="I23" s="381">
        <v>5</v>
      </c>
      <c r="J23" s="381">
        <v>50</v>
      </c>
      <c r="K23" s="381">
        <v>50</v>
      </c>
      <c r="L23" s="381">
        <v>50</v>
      </c>
      <c r="M23" s="381">
        <v>50</v>
      </c>
      <c r="N23" s="381">
        <v>50</v>
      </c>
      <c r="O23" s="381">
        <v>50</v>
      </c>
      <c r="P23" s="381">
        <v>20</v>
      </c>
      <c r="Q23" s="381">
        <v>50</v>
      </c>
      <c r="R23" s="381">
        <v>5</v>
      </c>
      <c r="S23" s="381">
        <v>0</v>
      </c>
      <c r="T23" s="113">
        <f t="shared" si="0"/>
        <v>385</v>
      </c>
      <c r="U23" s="294">
        <v>0.004456018518518519</v>
      </c>
      <c r="V23" s="294">
        <v>0.05347222222222222</v>
      </c>
      <c r="W23" s="342">
        <v>0.05561342592592592</v>
      </c>
      <c r="X23" s="322">
        <f t="shared" si="1"/>
        <v>0.0021412037037037007</v>
      </c>
      <c r="Y23" s="336">
        <f t="shared" si="2"/>
        <v>0.00659722222222222</v>
      </c>
      <c r="Z23" s="131">
        <v>9</v>
      </c>
      <c r="AA23" s="207"/>
      <c r="AB23" s="207">
        <v>4</v>
      </c>
      <c r="AC23" s="195">
        <f>Y23/Y$9</f>
        <v>2.5110132158590246</v>
      </c>
      <c r="AD23" s="207"/>
      <c r="AE23" s="72"/>
      <c r="AF23" s="26"/>
    </row>
    <row r="24" spans="1:32" s="1" customFormat="1" ht="42" customHeight="1" thickBot="1">
      <c r="A24" s="68"/>
      <c r="B24" s="132"/>
      <c r="C24" s="389" t="s">
        <v>114</v>
      </c>
      <c r="D24" s="200" t="s">
        <v>129</v>
      </c>
      <c r="E24" s="382">
        <v>5</v>
      </c>
      <c r="F24" s="382">
        <v>0</v>
      </c>
      <c r="G24" s="382">
        <v>0</v>
      </c>
      <c r="H24" s="382">
        <v>50</v>
      </c>
      <c r="I24" s="382">
        <v>0</v>
      </c>
      <c r="J24" s="382">
        <v>50</v>
      </c>
      <c r="K24" s="382">
        <v>50</v>
      </c>
      <c r="L24" s="382">
        <v>50</v>
      </c>
      <c r="M24" s="382">
        <v>50</v>
      </c>
      <c r="N24" s="382">
        <v>50</v>
      </c>
      <c r="O24" s="382">
        <v>0</v>
      </c>
      <c r="P24" s="382">
        <v>50</v>
      </c>
      <c r="Q24" s="382">
        <v>0</v>
      </c>
      <c r="R24" s="382">
        <v>5</v>
      </c>
      <c r="S24" s="382">
        <v>5</v>
      </c>
      <c r="T24" s="341">
        <f t="shared" si="0"/>
        <v>365</v>
      </c>
      <c r="U24" s="136">
        <v>0.004224537037037037</v>
      </c>
      <c r="V24" s="136">
        <v>0.10416666666666667</v>
      </c>
      <c r="W24" s="335">
        <v>0.1110300925925926</v>
      </c>
      <c r="X24" s="325">
        <f t="shared" si="1"/>
        <v>0.006863425925925926</v>
      </c>
      <c r="Y24" s="326">
        <f t="shared" si="2"/>
        <v>0.011087962962962963</v>
      </c>
      <c r="Z24" s="132"/>
      <c r="AA24" s="129"/>
      <c r="AB24" s="129"/>
      <c r="AC24" s="586"/>
      <c r="AD24" s="129"/>
      <c r="AE24" s="72"/>
      <c r="AF24" s="26"/>
    </row>
    <row r="25" spans="1:32" s="1" customFormat="1" ht="42" customHeight="1">
      <c r="A25" s="69">
        <v>9</v>
      </c>
      <c r="B25" s="197">
        <v>64</v>
      </c>
      <c r="C25" s="395" t="s">
        <v>116</v>
      </c>
      <c r="D25" s="203"/>
      <c r="E25" s="381">
        <v>0</v>
      </c>
      <c r="F25" s="381">
        <v>0</v>
      </c>
      <c r="G25" s="381">
        <v>0</v>
      </c>
      <c r="H25" s="381">
        <v>5</v>
      </c>
      <c r="I25" s="381">
        <v>5</v>
      </c>
      <c r="J25" s="381">
        <v>50</v>
      </c>
      <c r="K25" s="381">
        <v>50</v>
      </c>
      <c r="L25" s="381">
        <v>5</v>
      </c>
      <c r="M25" s="381">
        <v>0</v>
      </c>
      <c r="N25" s="381">
        <v>50</v>
      </c>
      <c r="O25" s="381">
        <v>20</v>
      </c>
      <c r="P25" s="381">
        <v>50</v>
      </c>
      <c r="Q25" s="381">
        <v>50</v>
      </c>
      <c r="R25" s="381">
        <v>0</v>
      </c>
      <c r="S25" s="381">
        <v>5</v>
      </c>
      <c r="T25" s="113">
        <f t="shared" si="0"/>
        <v>290</v>
      </c>
      <c r="U25" s="294">
        <v>0.003356481481481481</v>
      </c>
      <c r="V25" s="294">
        <v>0.06041666666666667</v>
      </c>
      <c r="W25" s="294">
        <v>0.06319444444444444</v>
      </c>
      <c r="X25" s="322">
        <f t="shared" si="1"/>
        <v>0.002777777777777775</v>
      </c>
      <c r="Y25" s="125">
        <f t="shared" si="2"/>
        <v>0.006134259259259256</v>
      </c>
      <c r="Z25" s="131"/>
      <c r="AA25" s="319"/>
      <c r="AB25" s="583"/>
      <c r="AC25" s="585"/>
      <c r="AD25" s="205"/>
      <c r="AE25" s="72"/>
      <c r="AF25" s="26"/>
    </row>
    <row r="26" spans="1:32" s="1" customFormat="1" ht="42" customHeight="1" thickBot="1">
      <c r="A26" s="68"/>
      <c r="B26" s="132"/>
      <c r="C26" s="389" t="s">
        <v>115</v>
      </c>
      <c r="D26" s="82">
        <v>2</v>
      </c>
      <c r="E26" s="382">
        <v>0</v>
      </c>
      <c r="F26" s="382">
        <v>0</v>
      </c>
      <c r="G26" s="382">
        <v>5</v>
      </c>
      <c r="H26" s="382">
        <v>0</v>
      </c>
      <c r="I26" s="382">
        <v>5</v>
      </c>
      <c r="J26" s="382">
        <v>20</v>
      </c>
      <c r="K26" s="382">
        <v>0</v>
      </c>
      <c r="L26" s="382">
        <v>5</v>
      </c>
      <c r="M26" s="382">
        <v>0</v>
      </c>
      <c r="N26" s="382">
        <v>50</v>
      </c>
      <c r="O26" s="382">
        <v>0</v>
      </c>
      <c r="P26" s="382">
        <v>50</v>
      </c>
      <c r="Q26" s="382">
        <v>5</v>
      </c>
      <c r="R26" s="382">
        <v>5</v>
      </c>
      <c r="S26" s="382">
        <v>0</v>
      </c>
      <c r="T26" s="341">
        <f t="shared" si="0"/>
        <v>145</v>
      </c>
      <c r="U26" s="136">
        <v>0.0016782407407407406</v>
      </c>
      <c r="V26" s="136">
        <v>0.11458333333333333</v>
      </c>
      <c r="W26" s="136">
        <v>0.11763888888888889</v>
      </c>
      <c r="X26" s="340">
        <f t="shared" si="1"/>
        <v>0.0030555555555555614</v>
      </c>
      <c r="Y26" s="339">
        <f t="shared" si="2"/>
        <v>0.004733796296296302</v>
      </c>
      <c r="Z26" s="132">
        <v>6</v>
      </c>
      <c r="AA26" s="320"/>
      <c r="AB26" s="584">
        <v>5</v>
      </c>
      <c r="AC26" s="587">
        <f>Y26/Y$9</f>
        <v>1.8017621145374434</v>
      </c>
      <c r="AD26" s="206"/>
      <c r="AE26" s="72"/>
      <c r="AF26" s="26"/>
    </row>
    <row r="27" spans="1:32" ht="24" customHeight="1">
      <c r="A27" s="73"/>
      <c r="B27" s="107" t="s">
        <v>155</v>
      </c>
      <c r="C27" s="246"/>
      <c r="D27" s="101"/>
      <c r="E27" s="108"/>
      <c r="F27" s="247"/>
      <c r="G27" s="153"/>
      <c r="H27" s="106"/>
      <c r="I27" s="144" t="s">
        <v>44</v>
      </c>
      <c r="J27" s="106"/>
      <c r="K27" s="106"/>
      <c r="L27" s="588"/>
      <c r="M27" s="588"/>
      <c r="N27" s="588"/>
      <c r="U27" s="34"/>
      <c r="V27" s="34"/>
      <c r="W27" s="34"/>
      <c r="X27" s="34"/>
      <c r="Y27" s="77"/>
      <c r="Z27" s="74"/>
      <c r="AA27" s="74"/>
      <c r="AB27" s="74"/>
      <c r="AC27" s="74"/>
      <c r="AD27" s="74"/>
      <c r="AE27" s="71"/>
      <c r="AF27" s="9"/>
    </row>
    <row r="28" spans="1:32" ht="24" customHeight="1">
      <c r="A28" s="114"/>
      <c r="B28" s="144"/>
      <c r="C28" s="137" t="s">
        <v>17</v>
      </c>
      <c r="D28" s="138"/>
      <c r="E28" s="137" t="s">
        <v>5</v>
      </c>
      <c r="F28" s="140"/>
      <c r="G28" s="140"/>
      <c r="H28" s="140"/>
      <c r="I28" s="139"/>
      <c r="J28" s="139"/>
      <c r="K28" s="139"/>
      <c r="L28" s="139"/>
      <c r="M28" s="139"/>
      <c r="N28" s="137" t="s">
        <v>118</v>
      </c>
      <c r="O28" s="139"/>
      <c r="P28" s="139"/>
      <c r="Q28" s="139"/>
      <c r="R28" s="139"/>
      <c r="S28" s="139"/>
      <c r="T28" s="140"/>
      <c r="U28" s="35"/>
      <c r="V28" s="35"/>
      <c r="W28" s="35"/>
      <c r="X28" s="35"/>
      <c r="Y28" s="79"/>
      <c r="Z28" s="78"/>
      <c r="AA28" s="78"/>
      <c r="AB28" s="78"/>
      <c r="AC28" s="78"/>
      <c r="AD28" s="78"/>
      <c r="AE28" s="71"/>
      <c r="AF28" s="9"/>
    </row>
    <row r="29" spans="2:31" ht="31.5" customHeight="1">
      <c r="B29" s="138"/>
      <c r="C29" s="137" t="s">
        <v>43</v>
      </c>
      <c r="D29" s="141"/>
      <c r="E29" s="137" t="s">
        <v>5</v>
      </c>
      <c r="F29" s="239"/>
      <c r="G29" s="239"/>
      <c r="H29" s="239"/>
      <c r="I29" s="141"/>
      <c r="J29" s="139"/>
      <c r="K29" s="139"/>
      <c r="L29" s="139"/>
      <c r="M29" s="141"/>
      <c r="N29" s="137" t="s">
        <v>19</v>
      </c>
      <c r="O29" s="141"/>
      <c r="P29" s="141"/>
      <c r="Q29" s="141"/>
      <c r="R29" s="142"/>
      <c r="S29" s="139"/>
      <c r="T29" s="140"/>
      <c r="U29" s="4"/>
      <c r="V29" s="4"/>
      <c r="W29" s="4"/>
      <c r="X29" s="6"/>
      <c r="Y29" s="80"/>
      <c r="Z29" s="80"/>
      <c r="AA29" s="80"/>
      <c r="AB29" s="80"/>
      <c r="AC29" s="80"/>
      <c r="AD29" s="80"/>
      <c r="AE29" s="6"/>
    </row>
    <row r="30" spans="2:31" ht="23.25">
      <c r="B30" s="141"/>
      <c r="U30" s="4"/>
      <c r="V30" s="4"/>
      <c r="W30" s="4"/>
      <c r="X30" s="6"/>
      <c r="Y30" s="80"/>
      <c r="Z30" s="80"/>
      <c r="AA30" s="80"/>
      <c r="AB30" s="80"/>
      <c r="AC30" s="80"/>
      <c r="AD30" s="80"/>
      <c r="AE30" s="6"/>
    </row>
    <row r="31" spans="5:30" ht="12.75">
      <c r="E31" s="43"/>
      <c r="F31" s="45"/>
      <c r="G31" s="45"/>
      <c r="H31" s="45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1"/>
      <c r="U31" s="1"/>
      <c r="V31" s="1"/>
      <c r="W31" s="1"/>
      <c r="X31" s="1"/>
      <c r="Y31" s="44"/>
      <c r="Z31" s="44"/>
      <c r="AA31" s="44"/>
      <c r="AB31" s="44"/>
      <c r="AC31" s="44"/>
      <c r="AD31" s="44"/>
    </row>
    <row r="32" spans="25:30" ht="49.5" customHeight="1">
      <c r="Y32" s="44"/>
      <c r="Z32" s="44"/>
      <c r="AA32" s="44"/>
      <c r="AB32" s="44"/>
      <c r="AC32" s="44"/>
      <c r="AD32" s="44"/>
    </row>
    <row r="34" ht="49.5" customHeight="1"/>
  </sheetData>
  <sheetProtection/>
  <mergeCells count="20">
    <mergeCell ref="D7:D8"/>
    <mergeCell ref="Z7:Z8"/>
    <mergeCell ref="AB7:AB8"/>
    <mergeCell ref="AC7:AC8"/>
    <mergeCell ref="AD7:AD8"/>
    <mergeCell ref="AA7:AA8"/>
    <mergeCell ref="V7:V8"/>
    <mergeCell ref="W7:W8"/>
    <mergeCell ref="X7:X8"/>
    <mergeCell ref="Y7:Y8"/>
    <mergeCell ref="A4:AB4"/>
    <mergeCell ref="A3:AB3"/>
    <mergeCell ref="A2:AB2"/>
    <mergeCell ref="A5:AB5"/>
    <mergeCell ref="E7:S7"/>
    <mergeCell ref="T7:T8"/>
    <mergeCell ref="U7:U8"/>
    <mergeCell ref="A7:A8"/>
    <mergeCell ref="B7:B8"/>
    <mergeCell ref="C7:C8"/>
  </mergeCells>
  <printOptions/>
  <pageMargins left="0.43333333333333335" right="0.31527777777777777" top="0.7083333333333334" bottom="0.3541666666666667" header="0.5118055555555556" footer="0.5118055555555556"/>
  <pageSetup horizontalDpi="300" verticalDpi="3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E26"/>
  <sheetViews>
    <sheetView tabSelected="1" view="pageBreakPreview" zoomScale="50" zoomScaleNormal="75" zoomScaleSheetLayoutView="50" zoomScalePageLayoutView="0" workbookViewId="0" topLeftCell="A1">
      <selection activeCell="E46" sqref="E46"/>
    </sheetView>
  </sheetViews>
  <sheetFormatPr defaultColWidth="9.00390625" defaultRowHeight="12.75"/>
  <cols>
    <col min="1" max="1" width="5.625" style="0" customWidth="1"/>
    <col min="2" max="2" width="9.625" style="0" customWidth="1"/>
    <col min="3" max="3" width="79.375" style="0" customWidth="1"/>
    <col min="4" max="4" width="10.375" style="0" customWidth="1"/>
    <col min="5" max="5" width="13.125" style="0" customWidth="1"/>
    <col min="6" max="20" width="6.875" style="1" customWidth="1"/>
    <col min="21" max="21" width="8.00390625" style="0" customWidth="1"/>
    <col min="22" max="23" width="13.25390625" style="0" customWidth="1"/>
    <col min="24" max="24" width="11.875" style="0" customWidth="1"/>
    <col min="25" max="25" width="15.125" style="0" customWidth="1"/>
    <col min="26" max="26" width="13.375" style="0" customWidth="1"/>
    <col min="27" max="27" width="10.25390625" style="0" customWidth="1"/>
    <col min="28" max="28" width="12.625" style="0" customWidth="1"/>
    <col min="29" max="29" width="15.125" style="0" customWidth="1"/>
    <col min="30" max="30" width="13.125" style="0" customWidth="1"/>
    <col min="31" max="31" width="7.875" style="0" customWidth="1"/>
  </cols>
  <sheetData>
    <row r="1" spans="1:31" ht="27">
      <c r="A1" s="665" t="s">
        <v>35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665"/>
      <c r="X1" s="665"/>
      <c r="Y1" s="665"/>
      <c r="Z1" s="665"/>
      <c r="AA1" s="665"/>
      <c r="AB1" s="665"/>
      <c r="AC1" s="665"/>
      <c r="AD1" s="665"/>
      <c r="AE1" s="665"/>
    </row>
    <row r="2" spans="1:31" ht="27" customHeight="1">
      <c r="A2" s="666" t="s">
        <v>61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666"/>
      <c r="X2" s="666"/>
      <c r="Y2" s="666"/>
      <c r="Z2" s="666"/>
      <c r="AA2" s="666"/>
      <c r="AB2" s="666"/>
      <c r="AC2" s="666"/>
      <c r="AD2" s="666"/>
      <c r="AE2" s="666"/>
    </row>
    <row r="3" spans="1:31" ht="27.75" customHeight="1">
      <c r="A3" s="664" t="s">
        <v>36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  <c r="AC3" s="664"/>
      <c r="AD3" s="664"/>
      <c r="AE3" s="664"/>
    </row>
    <row r="4" spans="1:31" ht="53.25" customHeight="1">
      <c r="A4" s="664" t="s">
        <v>148</v>
      </c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664"/>
      <c r="S4" s="664"/>
      <c r="T4" s="664"/>
      <c r="U4" s="664"/>
      <c r="V4" s="664"/>
      <c r="W4" s="664"/>
      <c r="X4" s="664"/>
      <c r="Y4" s="664"/>
      <c r="Z4" s="664"/>
      <c r="AA4" s="664"/>
      <c r="AB4" s="664"/>
      <c r="AC4" s="664"/>
      <c r="AD4" s="664"/>
      <c r="AE4" s="664"/>
    </row>
    <row r="5" spans="1:31" ht="27.75">
      <c r="A5" s="250" t="s">
        <v>62</v>
      </c>
      <c r="B5" s="249"/>
      <c r="C5" s="249"/>
      <c r="D5" s="249"/>
      <c r="E5" s="249"/>
      <c r="F5" s="249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4"/>
      <c r="V5" s="104"/>
      <c r="W5" s="104"/>
      <c r="X5" s="104"/>
      <c r="Y5" s="104"/>
      <c r="Z5" s="104"/>
      <c r="AA5" s="104"/>
      <c r="AB5" s="104"/>
      <c r="AC5" s="104"/>
      <c r="AD5" s="32"/>
      <c r="AE5" s="32"/>
    </row>
    <row r="6" spans="1:31" ht="50.25" customHeight="1">
      <c r="A6" s="662" t="s">
        <v>1</v>
      </c>
      <c r="B6" s="663" t="s">
        <v>20</v>
      </c>
      <c r="C6" s="662"/>
      <c r="D6" s="662" t="s">
        <v>21</v>
      </c>
      <c r="E6" s="662" t="s">
        <v>23</v>
      </c>
      <c r="F6" s="605" t="s">
        <v>24</v>
      </c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594" t="s">
        <v>25</v>
      </c>
      <c r="V6" s="594" t="s">
        <v>26</v>
      </c>
      <c r="W6" s="663" t="s">
        <v>27</v>
      </c>
      <c r="X6" s="663" t="s">
        <v>28</v>
      </c>
      <c r="Y6" s="594" t="s">
        <v>29</v>
      </c>
      <c r="Z6" s="594" t="s">
        <v>30</v>
      </c>
      <c r="AA6" s="594" t="s">
        <v>137</v>
      </c>
      <c r="AB6" s="594" t="s">
        <v>138</v>
      </c>
      <c r="AC6" s="594" t="s">
        <v>139</v>
      </c>
      <c r="AD6" s="667" t="s">
        <v>32</v>
      </c>
      <c r="AE6" s="667" t="s">
        <v>33</v>
      </c>
    </row>
    <row r="7" spans="1:31" ht="64.5" customHeight="1">
      <c r="A7" s="662"/>
      <c r="B7" s="663"/>
      <c r="C7" s="662"/>
      <c r="D7" s="662"/>
      <c r="E7" s="662"/>
      <c r="F7" s="291">
        <v>1</v>
      </c>
      <c r="G7" s="291">
        <v>2</v>
      </c>
      <c r="H7" s="291">
        <v>3</v>
      </c>
      <c r="I7" s="291">
        <v>4</v>
      </c>
      <c r="J7" s="291">
        <v>5</v>
      </c>
      <c r="K7" s="291">
        <v>6</v>
      </c>
      <c r="L7" s="291">
        <v>7</v>
      </c>
      <c r="M7" s="291">
        <v>8</v>
      </c>
      <c r="N7" s="291">
        <v>9</v>
      </c>
      <c r="O7" s="291">
        <v>10</v>
      </c>
      <c r="P7" s="291">
        <v>11</v>
      </c>
      <c r="Q7" s="291">
        <v>12</v>
      </c>
      <c r="R7" s="291">
        <v>13</v>
      </c>
      <c r="S7" s="291">
        <v>14</v>
      </c>
      <c r="T7" s="291">
        <v>15</v>
      </c>
      <c r="U7" s="594"/>
      <c r="V7" s="594"/>
      <c r="W7" s="663"/>
      <c r="X7" s="663"/>
      <c r="Y7" s="594"/>
      <c r="Z7" s="594"/>
      <c r="AA7" s="594"/>
      <c r="AB7" s="594"/>
      <c r="AC7" s="594"/>
      <c r="AD7" s="667"/>
      <c r="AE7" s="667"/>
    </row>
    <row r="8" spans="1:31" ht="42.75" customHeight="1">
      <c r="A8" s="91">
        <v>1</v>
      </c>
      <c r="B8" s="304">
        <v>42</v>
      </c>
      <c r="C8" s="305" t="s">
        <v>53</v>
      </c>
      <c r="D8" s="217"/>
      <c r="E8" s="65" t="s">
        <v>31</v>
      </c>
      <c r="F8" s="252">
        <v>0</v>
      </c>
      <c r="G8" s="252">
        <v>0</v>
      </c>
      <c r="H8" s="252">
        <v>0</v>
      </c>
      <c r="I8" s="252">
        <v>0</v>
      </c>
      <c r="J8" s="252">
        <v>0</v>
      </c>
      <c r="K8" s="252">
        <v>0</v>
      </c>
      <c r="L8" s="252">
        <v>5</v>
      </c>
      <c r="M8" s="252">
        <v>5</v>
      </c>
      <c r="N8" s="252">
        <v>0</v>
      </c>
      <c r="O8" s="252">
        <v>5</v>
      </c>
      <c r="P8" s="252">
        <v>0</v>
      </c>
      <c r="Q8" s="252">
        <v>5</v>
      </c>
      <c r="R8" s="252">
        <v>0</v>
      </c>
      <c r="S8" s="252">
        <v>0</v>
      </c>
      <c r="T8" s="252">
        <v>0</v>
      </c>
      <c r="U8" s="545">
        <f aca="true" t="shared" si="0" ref="U8:U23">F8+G8+H8+I8+J8+K8+L8+M8+N8+O8+P8+Q8+R8+S8+T8</f>
        <v>20</v>
      </c>
      <c r="V8" s="125">
        <v>0.00023148148148148146</v>
      </c>
      <c r="W8" s="294">
        <v>0</v>
      </c>
      <c r="X8" s="294">
        <v>0.0020833333333333333</v>
      </c>
      <c r="Y8" s="322">
        <f aca="true" t="shared" si="1" ref="Y8:Y23">X8-W8</f>
        <v>0.0020833333333333333</v>
      </c>
      <c r="Z8" s="125">
        <f aca="true" t="shared" si="2" ref="Z8:Z23">Y8+V8</f>
        <v>0.0023148148148148147</v>
      </c>
      <c r="AA8" s="208"/>
      <c r="AB8" s="208"/>
      <c r="AC8" s="208"/>
      <c r="AD8" s="211"/>
      <c r="AE8" s="127"/>
    </row>
    <row r="9" spans="1:31" ht="42.75" customHeight="1" thickBot="1">
      <c r="A9" s="102"/>
      <c r="B9" s="306"/>
      <c r="C9" s="372" t="s">
        <v>103</v>
      </c>
      <c r="D9" s="218">
        <v>20</v>
      </c>
      <c r="E9" s="110"/>
      <c r="F9" s="295">
        <v>0</v>
      </c>
      <c r="G9" s="295">
        <v>0</v>
      </c>
      <c r="H9" s="295">
        <v>0</v>
      </c>
      <c r="I9" s="295">
        <v>0</v>
      </c>
      <c r="J9" s="295">
        <v>0</v>
      </c>
      <c r="K9" s="295">
        <v>0</v>
      </c>
      <c r="L9" s="295">
        <v>5</v>
      </c>
      <c r="M9" s="295">
        <v>0</v>
      </c>
      <c r="N9" s="295">
        <v>0</v>
      </c>
      <c r="O9" s="295">
        <v>0</v>
      </c>
      <c r="P9" s="295">
        <v>0</v>
      </c>
      <c r="Q9" s="295">
        <v>0</v>
      </c>
      <c r="R9" s="295">
        <v>0</v>
      </c>
      <c r="S9" s="295">
        <v>0</v>
      </c>
      <c r="T9" s="295">
        <v>0</v>
      </c>
      <c r="U9" s="546">
        <f t="shared" si="0"/>
        <v>5</v>
      </c>
      <c r="V9" s="128">
        <v>5.7870370370370366E-05</v>
      </c>
      <c r="W9" s="136">
        <v>0.06388888888888888</v>
      </c>
      <c r="X9" s="335">
        <v>0.06608796296296296</v>
      </c>
      <c r="Y9" s="324">
        <f t="shared" si="1"/>
        <v>0.0021990740740740755</v>
      </c>
      <c r="Z9" s="339">
        <f t="shared" si="2"/>
        <v>0.002256944444444446</v>
      </c>
      <c r="AA9" s="210">
        <v>1</v>
      </c>
      <c r="AB9" s="210">
        <v>1</v>
      </c>
      <c r="AC9" s="210"/>
      <c r="AD9" s="512">
        <v>1</v>
      </c>
      <c r="AE9" s="129">
        <v>1</v>
      </c>
    </row>
    <row r="10" spans="1:31" ht="42.75" customHeight="1">
      <c r="A10" s="159">
        <v>2</v>
      </c>
      <c r="B10" s="308">
        <v>43</v>
      </c>
      <c r="C10" s="371" t="s">
        <v>37</v>
      </c>
      <c r="D10" s="219"/>
      <c r="E10" s="109"/>
      <c r="F10" s="379">
        <v>0</v>
      </c>
      <c r="G10" s="252">
        <v>0</v>
      </c>
      <c r="H10" s="252">
        <v>0</v>
      </c>
      <c r="I10" s="252">
        <v>5</v>
      </c>
      <c r="J10" s="252">
        <v>0</v>
      </c>
      <c r="K10" s="252">
        <v>0</v>
      </c>
      <c r="L10" s="252">
        <v>5</v>
      </c>
      <c r="M10" s="252">
        <v>0</v>
      </c>
      <c r="N10" s="252">
        <v>5</v>
      </c>
      <c r="O10" s="252">
        <v>0</v>
      </c>
      <c r="P10" s="252">
        <v>0</v>
      </c>
      <c r="Q10" s="252">
        <v>0</v>
      </c>
      <c r="R10" s="252">
        <v>5</v>
      </c>
      <c r="S10" s="252">
        <v>0</v>
      </c>
      <c r="T10" s="380">
        <v>0</v>
      </c>
      <c r="U10" s="547">
        <f t="shared" si="0"/>
        <v>20</v>
      </c>
      <c r="V10" s="321">
        <v>0.00023148148148148146</v>
      </c>
      <c r="W10" s="294">
        <v>0.003472222222222222</v>
      </c>
      <c r="X10" s="294">
        <v>0.005833333333333334</v>
      </c>
      <c r="Y10" s="322">
        <f t="shared" si="1"/>
        <v>0.0023611111111111116</v>
      </c>
      <c r="Z10" s="125">
        <f t="shared" si="2"/>
        <v>0.002592592592592593</v>
      </c>
      <c r="AA10" s="215"/>
      <c r="AB10" s="208"/>
      <c r="AC10" s="208"/>
      <c r="AD10" s="211"/>
      <c r="AE10" s="205"/>
    </row>
    <row r="11" spans="1:31" ht="42.75" customHeight="1" thickBot="1">
      <c r="A11" s="102"/>
      <c r="B11" s="309"/>
      <c r="C11" s="307" t="s">
        <v>104</v>
      </c>
      <c r="D11" s="218">
        <v>20</v>
      </c>
      <c r="E11" s="134"/>
      <c r="F11" s="252">
        <v>0</v>
      </c>
      <c r="G11" s="252">
        <v>0</v>
      </c>
      <c r="H11" s="252">
        <v>0</v>
      </c>
      <c r="I11" s="252">
        <v>0</v>
      </c>
      <c r="J11" s="252">
        <v>0</v>
      </c>
      <c r="K11" s="252">
        <v>0</v>
      </c>
      <c r="L11" s="252">
        <v>5</v>
      </c>
      <c r="M11" s="252">
        <v>0</v>
      </c>
      <c r="N11" s="252">
        <v>0</v>
      </c>
      <c r="O11" s="252">
        <v>0</v>
      </c>
      <c r="P11" s="252">
        <v>0</v>
      </c>
      <c r="Q11" s="252">
        <v>5</v>
      </c>
      <c r="R11" s="252">
        <v>0</v>
      </c>
      <c r="S11" s="252">
        <v>0</v>
      </c>
      <c r="T11" s="252">
        <v>0</v>
      </c>
      <c r="U11" s="548">
        <f t="shared" si="0"/>
        <v>10</v>
      </c>
      <c r="V11" s="128">
        <v>0.00011574074074074073</v>
      </c>
      <c r="W11" s="136">
        <v>0.06597222222222222</v>
      </c>
      <c r="X11" s="335">
        <v>0.06815972222222222</v>
      </c>
      <c r="Y11" s="324">
        <f t="shared" si="1"/>
        <v>0.002187499999999995</v>
      </c>
      <c r="Z11" s="339">
        <f t="shared" si="2"/>
        <v>0.002303240740740736</v>
      </c>
      <c r="AA11" s="210">
        <v>2</v>
      </c>
      <c r="AB11" s="210">
        <v>2</v>
      </c>
      <c r="AC11" s="210"/>
      <c r="AD11" s="538">
        <f>Z11/Z9*100</f>
        <v>102.05128205128177</v>
      </c>
      <c r="AE11" s="206">
        <v>1</v>
      </c>
    </row>
    <row r="12" spans="1:31" ht="42.75" customHeight="1">
      <c r="A12" s="159">
        <v>3</v>
      </c>
      <c r="B12" s="308">
        <v>44</v>
      </c>
      <c r="C12" s="310" t="s">
        <v>77</v>
      </c>
      <c r="D12" s="220"/>
      <c r="E12" s="214"/>
      <c r="F12" s="381">
        <v>5</v>
      </c>
      <c r="G12" s="381">
        <v>0</v>
      </c>
      <c r="H12" s="381">
        <v>0</v>
      </c>
      <c r="I12" s="381">
        <v>0</v>
      </c>
      <c r="J12" s="381">
        <v>0</v>
      </c>
      <c r="K12" s="381">
        <v>5</v>
      </c>
      <c r="L12" s="381">
        <v>5</v>
      </c>
      <c r="M12" s="381">
        <v>5</v>
      </c>
      <c r="N12" s="381">
        <v>0</v>
      </c>
      <c r="O12" s="381">
        <v>0</v>
      </c>
      <c r="P12" s="381">
        <v>50</v>
      </c>
      <c r="Q12" s="381">
        <v>50</v>
      </c>
      <c r="R12" s="381">
        <v>5</v>
      </c>
      <c r="S12" s="381">
        <v>0</v>
      </c>
      <c r="T12" s="381">
        <v>0</v>
      </c>
      <c r="U12" s="304">
        <f t="shared" si="0"/>
        <v>125</v>
      </c>
      <c r="V12" s="125">
        <v>0.0014467592592592594</v>
      </c>
      <c r="W12" s="294">
        <v>0.00694444444444444</v>
      </c>
      <c r="X12" s="294">
        <v>0.009710648148148147</v>
      </c>
      <c r="Y12" s="322">
        <f t="shared" si="1"/>
        <v>0.0027662037037037073</v>
      </c>
      <c r="Z12" s="125">
        <f t="shared" si="2"/>
        <v>0.004212962962962967</v>
      </c>
      <c r="AA12" s="215"/>
      <c r="AB12" s="208"/>
      <c r="AC12" s="208"/>
      <c r="AD12" s="539"/>
      <c r="AE12" s="207"/>
    </row>
    <row r="13" spans="1:31" ht="42.75" customHeight="1" thickBot="1">
      <c r="A13" s="102"/>
      <c r="B13" s="309"/>
      <c r="C13" s="311" t="s">
        <v>150</v>
      </c>
      <c r="D13" s="218">
        <v>11</v>
      </c>
      <c r="E13" s="133"/>
      <c r="F13" s="382">
        <v>0</v>
      </c>
      <c r="G13" s="382">
        <v>0</v>
      </c>
      <c r="H13" s="382">
        <v>0</v>
      </c>
      <c r="I13" s="382">
        <v>0</v>
      </c>
      <c r="J13" s="382">
        <v>0</v>
      </c>
      <c r="K13" s="382">
        <v>5</v>
      </c>
      <c r="L13" s="382">
        <v>5</v>
      </c>
      <c r="M13" s="382">
        <v>0</v>
      </c>
      <c r="N13" s="382">
        <v>0</v>
      </c>
      <c r="O13" s="382">
        <v>5</v>
      </c>
      <c r="P13" s="382">
        <v>5</v>
      </c>
      <c r="Q13" s="382">
        <v>5</v>
      </c>
      <c r="R13" s="382">
        <v>5</v>
      </c>
      <c r="S13" s="382">
        <v>0</v>
      </c>
      <c r="T13" s="382">
        <v>0</v>
      </c>
      <c r="U13" s="549">
        <f t="shared" si="0"/>
        <v>30</v>
      </c>
      <c r="V13" s="128">
        <v>0.00034722222222222224</v>
      </c>
      <c r="W13" s="136">
        <v>0.07013888888888889</v>
      </c>
      <c r="X13" s="335">
        <v>0.0728587962962963</v>
      </c>
      <c r="Y13" s="324">
        <f t="shared" si="1"/>
        <v>0.002719907407407407</v>
      </c>
      <c r="Z13" s="339">
        <f t="shared" si="2"/>
        <v>0.0030671296296296293</v>
      </c>
      <c r="AA13" s="129">
        <v>4</v>
      </c>
      <c r="AB13" s="129">
        <v>3</v>
      </c>
      <c r="AC13" s="129"/>
      <c r="AD13" s="538">
        <f>Z13*100/Z9</f>
        <v>135.89743589743577</v>
      </c>
      <c r="AE13" s="129">
        <v>3</v>
      </c>
    </row>
    <row r="14" spans="1:31" ht="42.75" customHeight="1">
      <c r="A14" s="159">
        <v>4</v>
      </c>
      <c r="B14" s="308">
        <v>45</v>
      </c>
      <c r="C14" s="310" t="s">
        <v>69</v>
      </c>
      <c r="D14" s="220"/>
      <c r="E14" s="51"/>
      <c r="F14" s="381">
        <v>0</v>
      </c>
      <c r="G14" s="381">
        <v>0</v>
      </c>
      <c r="H14" s="381">
        <v>0</v>
      </c>
      <c r="I14" s="381">
        <v>0</v>
      </c>
      <c r="J14" s="381">
        <v>0</v>
      </c>
      <c r="K14" s="381">
        <v>5</v>
      </c>
      <c r="L14" s="381">
        <v>5</v>
      </c>
      <c r="M14" s="381">
        <v>0</v>
      </c>
      <c r="N14" s="381">
        <v>0</v>
      </c>
      <c r="O14" s="381">
        <v>0</v>
      </c>
      <c r="P14" s="381">
        <v>5</v>
      </c>
      <c r="Q14" s="381">
        <v>5</v>
      </c>
      <c r="R14" s="381">
        <v>0</v>
      </c>
      <c r="S14" s="381">
        <v>0</v>
      </c>
      <c r="T14" s="381">
        <v>0</v>
      </c>
      <c r="U14" s="304">
        <f t="shared" si="0"/>
        <v>20</v>
      </c>
      <c r="V14" s="125">
        <v>0.00023148148148148146</v>
      </c>
      <c r="W14" s="294">
        <v>0.0104166666666667</v>
      </c>
      <c r="X14" s="294">
        <v>0.013310185185185187</v>
      </c>
      <c r="Y14" s="322">
        <f t="shared" si="1"/>
        <v>0.0028935185185184863</v>
      </c>
      <c r="Z14" s="336">
        <f t="shared" si="2"/>
        <v>0.0031249999999999676</v>
      </c>
      <c r="AA14" s="215">
        <v>5</v>
      </c>
      <c r="AB14" s="208">
        <v>4</v>
      </c>
      <c r="AC14" s="208"/>
      <c r="AD14" s="539">
        <f>Z14*100/Z9</f>
        <v>138.46153846153695</v>
      </c>
      <c r="AE14" s="207">
        <v>3</v>
      </c>
    </row>
    <row r="15" spans="1:31" ht="42.75" customHeight="1" thickBot="1">
      <c r="A15" s="102"/>
      <c r="B15" s="151"/>
      <c r="C15" s="312" t="s">
        <v>105</v>
      </c>
      <c r="D15" s="218">
        <v>6</v>
      </c>
      <c r="E15" s="133"/>
      <c r="F15" s="382">
        <v>0</v>
      </c>
      <c r="G15" s="382">
        <v>0</v>
      </c>
      <c r="H15" s="382">
        <v>0</v>
      </c>
      <c r="I15" s="382">
        <v>0</v>
      </c>
      <c r="J15" s="382">
        <v>0</v>
      </c>
      <c r="K15" s="382">
        <v>5</v>
      </c>
      <c r="L15" s="382">
        <v>5</v>
      </c>
      <c r="M15" s="382">
        <v>0</v>
      </c>
      <c r="N15" s="382">
        <v>0</v>
      </c>
      <c r="O15" s="382">
        <v>0</v>
      </c>
      <c r="P15" s="382">
        <v>5</v>
      </c>
      <c r="Q15" s="382">
        <v>0</v>
      </c>
      <c r="R15" s="382">
        <v>50</v>
      </c>
      <c r="S15" s="382">
        <v>0</v>
      </c>
      <c r="T15" s="382">
        <v>0</v>
      </c>
      <c r="U15" s="549">
        <f t="shared" si="0"/>
        <v>65</v>
      </c>
      <c r="V15" s="128">
        <v>0.0007523148148148147</v>
      </c>
      <c r="W15" s="136">
        <v>0.07361111111111111</v>
      </c>
      <c r="X15" s="335">
        <v>0.07662037037037038</v>
      </c>
      <c r="Y15" s="324">
        <f t="shared" si="1"/>
        <v>0.003009259259259267</v>
      </c>
      <c r="Z15" s="326">
        <f t="shared" si="2"/>
        <v>0.0037615740740740817</v>
      </c>
      <c r="AA15" s="129"/>
      <c r="AB15" s="129"/>
      <c r="AC15" s="129"/>
      <c r="AD15" s="538"/>
      <c r="AE15" s="129"/>
    </row>
    <row r="16" spans="1:31" ht="42.75" customHeight="1">
      <c r="A16" s="159">
        <v>5</v>
      </c>
      <c r="B16" s="308">
        <v>48</v>
      </c>
      <c r="C16" s="310" t="s">
        <v>42</v>
      </c>
      <c r="D16" s="220"/>
      <c r="E16" s="51"/>
      <c r="F16" s="381">
        <v>0</v>
      </c>
      <c r="G16" s="381">
        <v>0</v>
      </c>
      <c r="H16" s="381">
        <v>0</v>
      </c>
      <c r="I16" s="381">
        <v>0</v>
      </c>
      <c r="J16" s="381">
        <v>5</v>
      </c>
      <c r="K16" s="381">
        <v>5</v>
      </c>
      <c r="L16" s="381">
        <v>5</v>
      </c>
      <c r="M16" s="381">
        <v>5</v>
      </c>
      <c r="N16" s="381">
        <v>0</v>
      </c>
      <c r="O16" s="381">
        <v>5</v>
      </c>
      <c r="P16" s="381">
        <v>5</v>
      </c>
      <c r="Q16" s="381">
        <v>5</v>
      </c>
      <c r="R16" s="381">
        <v>0</v>
      </c>
      <c r="S16" s="381">
        <v>5</v>
      </c>
      <c r="T16" s="381">
        <v>5</v>
      </c>
      <c r="U16" s="304">
        <f t="shared" si="0"/>
        <v>45</v>
      </c>
      <c r="V16" s="125">
        <v>0.0005208333333333333</v>
      </c>
      <c r="W16" s="294">
        <v>0.0208333333333333</v>
      </c>
      <c r="X16" s="294">
        <v>0.023298611111111107</v>
      </c>
      <c r="Y16" s="322">
        <f t="shared" si="1"/>
        <v>0.002465277777777806</v>
      </c>
      <c r="Z16" s="336">
        <f t="shared" si="2"/>
        <v>0.002986111111111139</v>
      </c>
      <c r="AA16" s="215">
        <v>3</v>
      </c>
      <c r="AB16" s="208"/>
      <c r="AC16" s="208">
        <v>1</v>
      </c>
      <c r="AD16" s="539">
        <f>Z16/Z9*100</f>
        <v>132.30769230769346</v>
      </c>
      <c r="AE16" s="207">
        <v>3</v>
      </c>
    </row>
    <row r="17" spans="1:31" ht="42.75" customHeight="1" thickBot="1">
      <c r="A17" s="102"/>
      <c r="B17" s="309"/>
      <c r="C17" s="313" t="s">
        <v>108</v>
      </c>
      <c r="D17" s="218">
        <v>2</v>
      </c>
      <c r="E17" s="378"/>
      <c r="F17" s="382">
        <v>0</v>
      </c>
      <c r="G17" s="382">
        <v>0</v>
      </c>
      <c r="H17" s="382">
        <v>0</v>
      </c>
      <c r="I17" s="382">
        <v>0</v>
      </c>
      <c r="J17" s="382">
        <v>0</v>
      </c>
      <c r="K17" s="382">
        <v>0</v>
      </c>
      <c r="L17" s="382">
        <v>5</v>
      </c>
      <c r="M17" s="382">
        <v>5</v>
      </c>
      <c r="N17" s="382">
        <v>0</v>
      </c>
      <c r="O17" s="382">
        <v>0</v>
      </c>
      <c r="P17" s="382">
        <v>20</v>
      </c>
      <c r="Q17" s="382">
        <v>5</v>
      </c>
      <c r="R17" s="382">
        <v>0</v>
      </c>
      <c r="S17" s="382">
        <v>0</v>
      </c>
      <c r="T17" s="382">
        <v>5</v>
      </c>
      <c r="U17" s="549">
        <f t="shared" si="0"/>
        <v>40</v>
      </c>
      <c r="V17" s="128">
        <v>0.0004629629629629629</v>
      </c>
      <c r="W17" s="136">
        <v>0.08333333333333333</v>
      </c>
      <c r="X17" s="335">
        <v>0.08587962962962963</v>
      </c>
      <c r="Y17" s="324">
        <f t="shared" si="1"/>
        <v>0.0025462962962962965</v>
      </c>
      <c r="Z17" s="326">
        <f t="shared" si="2"/>
        <v>0.0030092592592592593</v>
      </c>
      <c r="AA17" s="129"/>
      <c r="AB17" s="129"/>
      <c r="AC17" s="210"/>
      <c r="AD17" s="538"/>
      <c r="AE17" s="129"/>
    </row>
    <row r="18" spans="1:31" ht="42.75" customHeight="1">
      <c r="A18" s="159">
        <v>6</v>
      </c>
      <c r="B18" s="308">
        <v>49</v>
      </c>
      <c r="C18" s="375" t="s">
        <v>64</v>
      </c>
      <c r="D18" s="220"/>
      <c r="E18" s="51"/>
      <c r="F18" s="381">
        <v>0</v>
      </c>
      <c r="G18" s="381">
        <v>0</v>
      </c>
      <c r="H18" s="381">
        <v>0</v>
      </c>
      <c r="I18" s="381">
        <v>0</v>
      </c>
      <c r="J18" s="381">
        <v>5</v>
      </c>
      <c r="K18" s="381">
        <v>5</v>
      </c>
      <c r="L18" s="381">
        <v>50</v>
      </c>
      <c r="M18" s="381">
        <v>50</v>
      </c>
      <c r="N18" s="381">
        <v>50</v>
      </c>
      <c r="O18" s="381">
        <v>5</v>
      </c>
      <c r="P18" s="381">
        <v>5</v>
      </c>
      <c r="Q18" s="381">
        <v>5</v>
      </c>
      <c r="R18" s="381">
        <v>0</v>
      </c>
      <c r="S18" s="381">
        <v>0</v>
      </c>
      <c r="T18" s="381">
        <v>5</v>
      </c>
      <c r="U18" s="304">
        <f t="shared" si="0"/>
        <v>180</v>
      </c>
      <c r="V18" s="125">
        <v>0.0020833333333333333</v>
      </c>
      <c r="W18" s="294">
        <v>0.0243055555555556</v>
      </c>
      <c r="X18" s="294">
        <v>0.027546296296296294</v>
      </c>
      <c r="Y18" s="322">
        <f t="shared" si="1"/>
        <v>0.0032407407407406934</v>
      </c>
      <c r="Z18" s="125">
        <f t="shared" si="2"/>
        <v>0.005324074074074026</v>
      </c>
      <c r="AA18" s="215"/>
      <c r="AB18" s="208"/>
      <c r="AC18" s="208"/>
      <c r="AD18" s="540"/>
      <c r="AE18" s="215"/>
    </row>
    <row r="19" spans="1:31" ht="42.75" customHeight="1" thickBot="1">
      <c r="A19" s="102"/>
      <c r="B19" s="314"/>
      <c r="C19" s="313" t="s">
        <v>109</v>
      </c>
      <c r="D19" s="218">
        <v>6</v>
      </c>
      <c r="E19" s="133"/>
      <c r="F19" s="382">
        <v>5</v>
      </c>
      <c r="G19" s="382">
        <v>0</v>
      </c>
      <c r="H19" s="382">
        <v>0</v>
      </c>
      <c r="I19" s="382">
        <v>0</v>
      </c>
      <c r="J19" s="382">
        <v>0</v>
      </c>
      <c r="K19" s="382">
        <v>5</v>
      </c>
      <c r="L19" s="382">
        <v>0</v>
      </c>
      <c r="M19" s="382">
        <v>5</v>
      </c>
      <c r="N19" s="382">
        <v>0</v>
      </c>
      <c r="O19" s="382">
        <v>0</v>
      </c>
      <c r="P19" s="382">
        <v>5</v>
      </c>
      <c r="Q19" s="382">
        <v>50</v>
      </c>
      <c r="R19" s="382">
        <v>50</v>
      </c>
      <c r="S19" s="382">
        <v>0</v>
      </c>
      <c r="T19" s="382">
        <v>0</v>
      </c>
      <c r="U19" s="549">
        <f t="shared" si="0"/>
        <v>120</v>
      </c>
      <c r="V19" s="128">
        <v>0.001388888888888889</v>
      </c>
      <c r="W19" s="136">
        <v>0.08680555555555557</v>
      </c>
      <c r="X19" s="335">
        <v>0.09027777777777778</v>
      </c>
      <c r="Y19" s="324">
        <f t="shared" si="1"/>
        <v>0.00347222222222221</v>
      </c>
      <c r="Z19" s="339">
        <f t="shared" si="2"/>
        <v>0.004861111111111099</v>
      </c>
      <c r="AA19" s="210">
        <v>6</v>
      </c>
      <c r="AB19" s="210"/>
      <c r="AC19" s="210">
        <v>2</v>
      </c>
      <c r="AD19" s="544">
        <f>Z19*100/Z9</f>
        <v>215.3846153846147</v>
      </c>
      <c r="AE19" s="210"/>
    </row>
    <row r="20" spans="1:31" ht="42.75" customHeight="1">
      <c r="A20" s="159">
        <v>7</v>
      </c>
      <c r="B20" s="315">
        <v>47</v>
      </c>
      <c r="C20" s="376" t="s">
        <v>60</v>
      </c>
      <c r="D20" s="220"/>
      <c r="E20" s="65"/>
      <c r="F20" s="381">
        <v>5</v>
      </c>
      <c r="G20" s="381">
        <v>5</v>
      </c>
      <c r="H20" s="381">
        <v>0</v>
      </c>
      <c r="I20" s="381">
        <v>50</v>
      </c>
      <c r="J20" s="381">
        <v>0</v>
      </c>
      <c r="K20" s="381">
        <v>20</v>
      </c>
      <c r="L20" s="381">
        <v>0</v>
      </c>
      <c r="M20" s="381">
        <v>5</v>
      </c>
      <c r="N20" s="381">
        <v>0</v>
      </c>
      <c r="O20" s="381">
        <v>0</v>
      </c>
      <c r="P20" s="381">
        <v>50</v>
      </c>
      <c r="Q20" s="381">
        <v>50</v>
      </c>
      <c r="R20" s="381">
        <v>0</v>
      </c>
      <c r="S20" s="381">
        <v>0</v>
      </c>
      <c r="T20" s="381">
        <v>5</v>
      </c>
      <c r="U20" s="304">
        <f t="shared" si="0"/>
        <v>190</v>
      </c>
      <c r="V20" s="125">
        <v>0.002199074074074074</v>
      </c>
      <c r="W20" s="294">
        <v>0.0173611111111111</v>
      </c>
      <c r="X20" s="294">
        <v>0.020925925925925928</v>
      </c>
      <c r="Y20" s="322">
        <f t="shared" si="1"/>
        <v>0.003564814814814826</v>
      </c>
      <c r="Z20" s="336">
        <f t="shared" si="2"/>
        <v>0.0057638888888889</v>
      </c>
      <c r="AA20" s="215">
        <v>7</v>
      </c>
      <c r="AB20" s="208"/>
      <c r="AC20" s="541">
        <v>3</v>
      </c>
      <c r="AD20" s="543">
        <f>Z20*100/Z9</f>
        <v>255.38461538461567</v>
      </c>
      <c r="AE20" s="205"/>
    </row>
    <row r="21" spans="1:31" ht="42.75" customHeight="1" thickBot="1">
      <c r="A21" s="102"/>
      <c r="B21" s="316"/>
      <c r="C21" s="317" t="s">
        <v>107</v>
      </c>
      <c r="D21" s="218">
        <v>1</v>
      </c>
      <c r="E21" s="70"/>
      <c r="F21" s="382">
        <v>5</v>
      </c>
      <c r="G21" s="382">
        <v>20</v>
      </c>
      <c r="H21" s="382">
        <v>0</v>
      </c>
      <c r="I21" s="382">
        <v>50</v>
      </c>
      <c r="J21" s="382">
        <v>0</v>
      </c>
      <c r="K21" s="382">
        <v>50</v>
      </c>
      <c r="L21" s="382">
        <v>0</v>
      </c>
      <c r="M21" s="382">
        <v>0</v>
      </c>
      <c r="N21" s="382">
        <v>0</v>
      </c>
      <c r="O21" s="382">
        <v>5</v>
      </c>
      <c r="P21" s="382">
        <v>0</v>
      </c>
      <c r="Q21" s="382">
        <v>50</v>
      </c>
      <c r="R21" s="382">
        <v>20</v>
      </c>
      <c r="S21" s="382">
        <v>5</v>
      </c>
      <c r="T21" s="382">
        <v>0</v>
      </c>
      <c r="U21" s="549">
        <f t="shared" si="0"/>
        <v>205</v>
      </c>
      <c r="V21" s="128">
        <v>0.002372685185185185</v>
      </c>
      <c r="W21" s="136">
        <v>0.0798611111111111</v>
      </c>
      <c r="X21" s="335">
        <v>0.08344907407407408</v>
      </c>
      <c r="Y21" s="324">
        <f t="shared" si="1"/>
        <v>0.0035879629629629733</v>
      </c>
      <c r="Z21" s="326">
        <f t="shared" si="2"/>
        <v>0.0059606481481481585</v>
      </c>
      <c r="AA21" s="129"/>
      <c r="AB21" s="129"/>
      <c r="AC21" s="129"/>
      <c r="AD21" s="542"/>
      <c r="AE21" s="129"/>
    </row>
    <row r="22" spans="1:31" ht="42.75" customHeight="1">
      <c r="A22" s="159">
        <v>8</v>
      </c>
      <c r="B22" s="318">
        <v>46</v>
      </c>
      <c r="C22" s="374" t="s">
        <v>72</v>
      </c>
      <c r="D22" s="220"/>
      <c r="E22" s="135"/>
      <c r="F22" s="381">
        <v>20</v>
      </c>
      <c r="G22" s="381">
        <v>50</v>
      </c>
      <c r="H22" s="381">
        <v>50</v>
      </c>
      <c r="I22" s="381">
        <v>50</v>
      </c>
      <c r="J22" s="381">
        <v>20</v>
      </c>
      <c r="K22" s="381">
        <v>50</v>
      </c>
      <c r="L22" s="381">
        <v>50</v>
      </c>
      <c r="M22" s="381">
        <v>50</v>
      </c>
      <c r="N22" s="381">
        <v>50</v>
      </c>
      <c r="O22" s="381">
        <v>50</v>
      </c>
      <c r="P22" s="381">
        <v>50</v>
      </c>
      <c r="Q22" s="381">
        <v>20</v>
      </c>
      <c r="R22" s="381">
        <v>50</v>
      </c>
      <c r="S22" s="381">
        <v>5</v>
      </c>
      <c r="T22" s="381">
        <v>0</v>
      </c>
      <c r="U22" s="304">
        <f t="shared" si="0"/>
        <v>565</v>
      </c>
      <c r="V22" s="125">
        <v>0.006539351851851852</v>
      </c>
      <c r="W22" s="294">
        <v>0.0138888888888889</v>
      </c>
      <c r="X22" s="294">
        <v>0.015787037037037037</v>
      </c>
      <c r="Y22" s="322">
        <f t="shared" si="1"/>
        <v>0.0018981481481481367</v>
      </c>
      <c r="Z22" s="125">
        <f t="shared" si="2"/>
        <v>0.008437499999999988</v>
      </c>
      <c r="AA22" s="215"/>
      <c r="AB22" s="208"/>
      <c r="AC22" s="208"/>
      <c r="AD22" s="539"/>
      <c r="AE22" s="207"/>
    </row>
    <row r="23" spans="1:31" ht="42.75" customHeight="1" thickBot="1">
      <c r="A23" s="102"/>
      <c r="B23" s="309"/>
      <c r="C23" s="373" t="s">
        <v>106</v>
      </c>
      <c r="D23" s="218">
        <v>2</v>
      </c>
      <c r="E23" s="377"/>
      <c r="F23" s="382">
        <v>5</v>
      </c>
      <c r="G23" s="382">
        <v>5</v>
      </c>
      <c r="H23" s="382">
        <v>50</v>
      </c>
      <c r="I23" s="382">
        <v>50</v>
      </c>
      <c r="J23" s="382">
        <v>0</v>
      </c>
      <c r="K23" s="382">
        <v>50</v>
      </c>
      <c r="L23" s="382">
        <v>5</v>
      </c>
      <c r="M23" s="382">
        <v>50</v>
      </c>
      <c r="N23" s="382">
        <v>50</v>
      </c>
      <c r="O23" s="382">
        <v>20</v>
      </c>
      <c r="P23" s="382">
        <v>50</v>
      </c>
      <c r="Q23" s="382">
        <v>50</v>
      </c>
      <c r="R23" s="382">
        <v>5</v>
      </c>
      <c r="S23" s="382">
        <v>5</v>
      </c>
      <c r="T23" s="382">
        <v>0</v>
      </c>
      <c r="U23" s="549">
        <f t="shared" si="0"/>
        <v>395</v>
      </c>
      <c r="V23" s="128">
        <v>0.004571759259259259</v>
      </c>
      <c r="W23" s="136">
        <v>0.0763888888888889</v>
      </c>
      <c r="X23" s="335">
        <v>0.0790162037037037</v>
      </c>
      <c r="Y23" s="324">
        <f t="shared" si="1"/>
        <v>0.0026273148148148046</v>
      </c>
      <c r="Z23" s="339">
        <f t="shared" si="2"/>
        <v>0.0071990740740740635</v>
      </c>
      <c r="AA23" s="129">
        <v>8</v>
      </c>
      <c r="AB23" s="129"/>
      <c r="AC23" s="129">
        <v>4</v>
      </c>
      <c r="AD23" s="538"/>
      <c r="AE23" s="129"/>
    </row>
    <row r="24" spans="1:31" ht="30.75" customHeight="1">
      <c r="A24" s="114"/>
      <c r="B24" s="144"/>
      <c r="C24" s="147" t="s">
        <v>151</v>
      </c>
      <c r="D24" s="328"/>
      <c r="E24" s="329"/>
      <c r="F24" s="330"/>
      <c r="G24" s="331"/>
      <c r="H24" s="332"/>
      <c r="I24" s="333"/>
      <c r="J24" s="333" t="s">
        <v>44</v>
      </c>
      <c r="K24" s="333"/>
      <c r="L24" s="333"/>
      <c r="M24" s="144"/>
      <c r="N24" s="144"/>
      <c r="O24" s="144" t="s">
        <v>44</v>
      </c>
      <c r="P24" s="144"/>
      <c r="Q24" s="144"/>
      <c r="R24" s="144"/>
      <c r="S24" s="144"/>
      <c r="T24" s="144"/>
      <c r="U24" s="143"/>
      <c r="V24" s="221"/>
      <c r="W24" s="34"/>
      <c r="X24" s="34"/>
      <c r="Y24" s="34"/>
      <c r="Z24" s="77"/>
      <c r="AA24" s="81"/>
      <c r="AB24" s="81"/>
      <c r="AC24" s="81"/>
      <c r="AD24" s="81"/>
      <c r="AE24" s="81"/>
    </row>
    <row r="25" spans="2:31" ht="27.75" customHeight="1">
      <c r="B25" s="138"/>
      <c r="C25" s="137" t="s">
        <v>17</v>
      </c>
      <c r="D25" s="138"/>
      <c r="E25" s="138"/>
      <c r="F25" s="181" t="s">
        <v>5</v>
      </c>
      <c r="G25" s="140"/>
      <c r="H25" s="140"/>
      <c r="I25" s="140"/>
      <c r="J25" s="140"/>
      <c r="K25" s="140"/>
      <c r="L25" s="140"/>
      <c r="M25" s="140"/>
      <c r="N25" s="140"/>
      <c r="O25" s="137" t="s">
        <v>118</v>
      </c>
      <c r="P25" s="140"/>
      <c r="Q25" s="140"/>
      <c r="R25" s="140"/>
      <c r="S25" s="140"/>
      <c r="T25" s="140"/>
      <c r="U25" s="140"/>
      <c r="V25" s="182"/>
      <c r="W25" s="6"/>
      <c r="X25" s="6"/>
      <c r="Y25" s="6"/>
      <c r="Z25" s="80"/>
      <c r="AA25" s="123"/>
      <c r="AB25" s="123"/>
      <c r="AC25" s="123"/>
      <c r="AD25" s="123"/>
      <c r="AE25" s="123"/>
    </row>
    <row r="26" spans="2:31" ht="40.5" customHeight="1">
      <c r="B26" s="141"/>
      <c r="C26" s="137" t="s">
        <v>40</v>
      </c>
      <c r="D26" s="141"/>
      <c r="E26" s="141"/>
      <c r="F26" s="181" t="s">
        <v>5</v>
      </c>
      <c r="G26" s="239"/>
      <c r="H26" s="239"/>
      <c r="I26" s="239"/>
      <c r="J26" s="239"/>
      <c r="K26" s="140"/>
      <c r="L26" s="140"/>
      <c r="M26" s="140"/>
      <c r="N26" s="239"/>
      <c r="O26" s="181" t="s">
        <v>19</v>
      </c>
      <c r="P26" s="239"/>
      <c r="Q26" s="239"/>
      <c r="R26" s="239"/>
      <c r="S26" s="268"/>
      <c r="T26" s="140"/>
      <c r="U26" s="140"/>
      <c r="V26" s="182"/>
      <c r="W26" s="6"/>
      <c r="X26" s="6"/>
      <c r="Y26" s="6"/>
      <c r="Z26" s="80"/>
      <c r="AA26" s="123"/>
      <c r="AB26" s="123"/>
      <c r="AC26" s="123"/>
      <c r="AD26" s="123"/>
      <c r="AE26" s="123"/>
    </row>
  </sheetData>
  <sheetProtection/>
  <mergeCells count="21">
    <mergeCell ref="AB6:AB7"/>
    <mergeCell ref="AC6:AC7"/>
    <mergeCell ref="X6:X7"/>
    <mergeCell ref="Y6:Y7"/>
    <mergeCell ref="Z6:Z7"/>
    <mergeCell ref="U6:U7"/>
    <mergeCell ref="V6:V7"/>
    <mergeCell ref="A4:AE4"/>
    <mergeCell ref="A1:AE1"/>
    <mergeCell ref="A2:AE2"/>
    <mergeCell ref="A3:AE3"/>
    <mergeCell ref="AD6:AD7"/>
    <mergeCell ref="AE6:AE7"/>
    <mergeCell ref="W6:W7"/>
    <mergeCell ref="AA6:AA7"/>
    <mergeCell ref="A6:A7"/>
    <mergeCell ref="B6:B7"/>
    <mergeCell ref="C6:C7"/>
    <mergeCell ref="D6:D7"/>
    <mergeCell ref="E6:E7"/>
    <mergeCell ref="F6:T6"/>
  </mergeCells>
  <printOptions/>
  <pageMargins left="0.3298611111111111" right="0.30972222222222223" top="0.64" bottom="0.5097222222222222" header="0.5118055555555556" footer="0.5118055555555556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2012-05-28T02:27:59Z</cp:lastPrinted>
  <dcterms:created xsi:type="dcterms:W3CDTF">2012-05-28T19:43:45Z</dcterms:created>
  <dcterms:modified xsi:type="dcterms:W3CDTF">2012-05-28T19:43:45Z</dcterms:modified>
  <cp:category/>
  <cp:version/>
  <cp:contentType/>
  <cp:contentStatus/>
</cp:coreProperties>
</file>